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WORK-STORAGE\Public\Partage\35-ARBRES DISTRIBUTION, Bande riveraine, VÉGÉTAUX\Distribution 2019\Bon commande (liste plants)\Rappel 2019\"/>
    </mc:Choice>
  </mc:AlternateContent>
  <xr:revisionPtr revIDLastSave="0" documentId="14_{1780C42A-2A00-4FB7-A94D-CB7D55488695}" xr6:coauthVersionLast="43" xr6:coauthVersionMax="43" xr10:uidLastSave="{00000000-0000-0000-0000-000000000000}"/>
  <bookViews>
    <workbookView xWindow="21210" yWindow="1590" windowWidth="15375" windowHeight="8325" xr2:uid="{E0ACE6FE-E0D7-4FD9-8CE8-F666760AFF51}"/>
  </bookViews>
  <sheets>
    <sheet name="choix" sheetId="1" r:id="rId1"/>
  </sheets>
  <definedNames>
    <definedName name="_xlnm.Print_Area" localSheetId="0">choix!$A$1:$K$105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G22" i="1"/>
  <c r="G100" i="1" l="1"/>
  <c r="K12" i="1" s="1"/>
  <c r="G99" i="1"/>
  <c r="K11" i="1" s="1"/>
  <c r="A102" i="1"/>
  <c r="G102" i="1" s="1"/>
  <c r="K20" i="1" s="1"/>
  <c r="A97" i="1"/>
  <c r="K30" i="1" s="1"/>
  <c r="A94" i="1"/>
  <c r="K29" i="1" s="1"/>
  <c r="A89" i="1"/>
  <c r="K28" i="1" s="1"/>
  <c r="A37" i="1"/>
  <c r="K26" i="1" s="1"/>
  <c r="A70" i="1"/>
  <c r="K27" i="1" s="1"/>
  <c r="A29" i="1"/>
  <c r="K25" i="1" s="1"/>
  <c r="A17" i="1"/>
  <c r="K24" i="1" s="1"/>
  <c r="G101" i="1" l="1"/>
  <c r="K13" i="1" s="1"/>
  <c r="K14" i="1" s="1"/>
  <c r="G93" i="1"/>
  <c r="G92" i="1"/>
  <c r="G91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96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6" i="1"/>
  <c r="G35" i="1"/>
  <c r="G34" i="1"/>
  <c r="G33" i="1"/>
  <c r="G32" i="1"/>
  <c r="G31" i="1"/>
  <c r="G28" i="1"/>
  <c r="G27" i="1"/>
  <c r="G26" i="1"/>
  <c r="G25" i="1"/>
  <c r="G24" i="1"/>
  <c r="G23" i="1"/>
  <c r="G20" i="1"/>
  <c r="G19" i="1"/>
  <c r="G16" i="1"/>
  <c r="G15" i="1"/>
  <c r="G14" i="1"/>
  <c r="G13" i="1"/>
  <c r="G12" i="1"/>
  <c r="G94" i="1" l="1"/>
  <c r="G37" i="1"/>
  <c r="K5" i="1" s="1"/>
  <c r="G97" i="1"/>
  <c r="K9" i="1" s="1"/>
  <c r="G29" i="1"/>
  <c r="K4" i="1" s="1"/>
  <c r="G70" i="1"/>
  <c r="K6" i="1" s="1"/>
  <c r="G89" i="1"/>
  <c r="K7" i="1" s="1"/>
  <c r="K8" i="1"/>
  <c r="K31" i="1"/>
  <c r="G17" i="1"/>
  <c r="K3" i="1" s="1"/>
  <c r="K10" i="1" l="1"/>
  <c r="K15" i="1" s="1"/>
  <c r="K17" i="1" l="1"/>
  <c r="K16" i="1"/>
  <c r="K18" i="1" s="1"/>
  <c r="K19" i="1" l="1"/>
  <c r="K21" i="1" s="1"/>
</calcChain>
</file>

<file path=xl/sharedStrings.xml><?xml version="1.0" encoding="utf-8"?>
<sst xmlns="http://schemas.openxmlformats.org/spreadsheetml/2006/main" count="414" uniqueCount="297">
  <si>
    <r>
      <rPr>
        <b/>
        <sz val="9"/>
        <color rgb="FFFF0000"/>
        <rFont val="Calibri"/>
        <family val="2"/>
        <scheme val="minor"/>
      </rPr>
      <t>Nombre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ici</t>
    </r>
  </si>
  <si>
    <t xml:space="preserve">Latin </t>
  </si>
  <si>
    <t>Commun</t>
  </si>
  <si>
    <t>Code</t>
  </si>
  <si>
    <t>Format</t>
  </si>
  <si>
    <t>Prix $</t>
  </si>
  <si>
    <t>Total $</t>
  </si>
  <si>
    <t>Mètre</t>
  </si>
  <si>
    <t>Larix laricina</t>
  </si>
  <si>
    <t>Mélèze laricin</t>
  </si>
  <si>
    <t>MEL</t>
  </si>
  <si>
    <t>2G</t>
  </si>
  <si>
    <t>Picea glauca</t>
  </si>
  <si>
    <t>Épinette blanche</t>
  </si>
  <si>
    <t>EPB</t>
  </si>
  <si>
    <t>Picea glauca (15 cavités)</t>
  </si>
  <si>
    <t>PFB</t>
  </si>
  <si>
    <t>Thuja occidentalis 45 cavités</t>
  </si>
  <si>
    <t>Thuya occidental (Cèdre)</t>
  </si>
  <si>
    <t>THO</t>
  </si>
  <si>
    <t>Thuja occidentalis</t>
  </si>
  <si>
    <t>Arbres Feuillus</t>
  </si>
  <si>
    <t>Betula alleghaniensis</t>
  </si>
  <si>
    <t>Bouleau jaune</t>
  </si>
  <si>
    <t>BOJ</t>
  </si>
  <si>
    <t>Betula populifolia</t>
  </si>
  <si>
    <t>Bouleau gris</t>
  </si>
  <si>
    <t>BOG</t>
  </si>
  <si>
    <t>3G</t>
  </si>
  <si>
    <t>Juglans nigra (15 cavités)</t>
  </si>
  <si>
    <t>Noyer noir</t>
  </si>
  <si>
    <t>NON</t>
  </si>
  <si>
    <t>Juglans cinera</t>
  </si>
  <si>
    <t>Noyer cendré</t>
  </si>
  <si>
    <t>NOC</t>
  </si>
  <si>
    <t>Quercus macrocarpa</t>
  </si>
  <si>
    <t>Chêne à gros fruits</t>
  </si>
  <si>
    <t>CHF</t>
  </si>
  <si>
    <t>Quercus rubra</t>
  </si>
  <si>
    <r>
      <t xml:space="preserve">Chêne rouge </t>
    </r>
    <r>
      <rPr>
        <sz val="8"/>
        <color theme="1"/>
        <rFont val="Calibri"/>
        <family val="2"/>
        <scheme val="minor"/>
      </rPr>
      <t>(protégé vent)</t>
    </r>
  </si>
  <si>
    <t>CHR</t>
  </si>
  <si>
    <t>Sorbus americana</t>
  </si>
  <si>
    <t>SOA</t>
  </si>
  <si>
    <t>H:10 L:3</t>
  </si>
  <si>
    <t>Sorbus decora</t>
  </si>
  <si>
    <t>Sorbier des montagnes</t>
  </si>
  <si>
    <t>SOM</t>
  </si>
  <si>
    <t>H:10 L:7</t>
  </si>
  <si>
    <t>Tilia americana</t>
  </si>
  <si>
    <t>TIL</t>
  </si>
  <si>
    <t>Ulmus americana</t>
  </si>
  <si>
    <t>ULA</t>
  </si>
  <si>
    <t>Arbres Frutiers</t>
  </si>
  <si>
    <t>Prunus Romeo</t>
  </si>
  <si>
    <t>Cerisier</t>
  </si>
  <si>
    <t>1G</t>
  </si>
  <si>
    <t>Malus Harcourt</t>
  </si>
  <si>
    <t>Pommier Harcourt</t>
  </si>
  <si>
    <t>H:4 L:3</t>
  </si>
  <si>
    <t>Malus September Ruby</t>
  </si>
  <si>
    <t>Pommier september ruby</t>
  </si>
  <si>
    <t>Prunier brookgold</t>
  </si>
  <si>
    <t>Prunier jaune</t>
  </si>
  <si>
    <t>Pyrus rustique John</t>
  </si>
  <si>
    <t>poirier (fruit petit)</t>
  </si>
  <si>
    <t>Pyrus rustique urn</t>
  </si>
  <si>
    <t>Total</t>
  </si>
  <si>
    <t>Arbustes</t>
  </si>
  <si>
    <t>Alnus  crispa</t>
  </si>
  <si>
    <t>Aulne crispé</t>
  </si>
  <si>
    <t>ALC</t>
  </si>
  <si>
    <t>1L</t>
  </si>
  <si>
    <t>Alnus  rugosa</t>
  </si>
  <si>
    <t>Aulne rugeux</t>
  </si>
  <si>
    <t>ALR</t>
  </si>
  <si>
    <t>Arcotastaphilose uva-ursi</t>
  </si>
  <si>
    <t>Raisin d’ours</t>
  </si>
  <si>
    <t>ARU</t>
  </si>
  <si>
    <t>AMC</t>
  </si>
  <si>
    <t>10-20cm</t>
  </si>
  <si>
    <t>Aronia melanocarpa 45 cavités</t>
  </si>
  <si>
    <t>Aronier noir</t>
  </si>
  <si>
    <t>ARM</t>
  </si>
  <si>
    <t>15-30cm</t>
  </si>
  <si>
    <t>Aronia melanocarpa</t>
  </si>
  <si>
    <t>Cornus stolonifera</t>
  </si>
  <si>
    <t>Cornouiller stolonifère</t>
  </si>
  <si>
    <t>COS</t>
  </si>
  <si>
    <t>Diervilla lonicera</t>
  </si>
  <si>
    <t>Diervilla chèvrefeuilles</t>
  </si>
  <si>
    <t>DIE</t>
  </si>
  <si>
    <t>Eleagnus commutata</t>
  </si>
  <si>
    <t>Chalef argente</t>
  </si>
  <si>
    <t>CHA</t>
  </si>
  <si>
    <t>Lonicera dioicaCANADENSIS</t>
  </si>
  <si>
    <t>Chèvrefeuille dioïque</t>
  </si>
  <si>
    <t>LOD</t>
  </si>
  <si>
    <t>Myrica gale</t>
  </si>
  <si>
    <t>Myrique baumier</t>
  </si>
  <si>
    <t>MYG</t>
  </si>
  <si>
    <t>Physocarpus opulifolius 45 cavités</t>
  </si>
  <si>
    <t>Physocarpe à feuille d’obier</t>
  </si>
  <si>
    <t>PHY</t>
  </si>
  <si>
    <t>15-30cm MP</t>
  </si>
  <si>
    <t>Physocarpus opulifolius</t>
  </si>
  <si>
    <t>Potentilla fruticosa</t>
  </si>
  <si>
    <t>Potentille frutescente</t>
  </si>
  <si>
    <t>POF</t>
  </si>
  <si>
    <t>Rhus aromatic</t>
  </si>
  <si>
    <t>Sumac aromatique</t>
  </si>
  <si>
    <t>RHA</t>
  </si>
  <si>
    <t>Rhus typhina</t>
  </si>
  <si>
    <t>Sumac vinaigrier (dragonne)</t>
  </si>
  <si>
    <t>RHT</t>
  </si>
  <si>
    <t>Rosa blanda</t>
  </si>
  <si>
    <t>Rosier inerme</t>
  </si>
  <si>
    <t>ROI</t>
  </si>
  <si>
    <t>Salix interior</t>
  </si>
  <si>
    <t>Saule intérieur</t>
  </si>
  <si>
    <t>SAL EXI</t>
  </si>
  <si>
    <t>PFD</t>
  </si>
  <si>
    <t>Salix discolor</t>
  </si>
  <si>
    <t>Saule discolor</t>
  </si>
  <si>
    <t>SAL ARN</t>
  </si>
  <si>
    <t>Salix purpurea gracilis</t>
  </si>
  <si>
    <t>Saule arctique nain</t>
  </si>
  <si>
    <t>SAL DIS</t>
  </si>
  <si>
    <t xml:space="preserve">Sambucus canadensis </t>
  </si>
  <si>
    <t>Sureau du Canada</t>
  </si>
  <si>
    <t>SAC</t>
  </si>
  <si>
    <t>Spiraea alba</t>
  </si>
  <si>
    <t>Spirée blanche</t>
  </si>
  <si>
    <t>SPB</t>
  </si>
  <si>
    <t>30-60cm</t>
  </si>
  <si>
    <t>Spiraea latifolia</t>
  </si>
  <si>
    <t>Spirée à larges feuilles</t>
  </si>
  <si>
    <t>SPL</t>
  </si>
  <si>
    <t>Spiraea tomentosa 45 cavités</t>
  </si>
  <si>
    <t>Spirée tomenteuse</t>
  </si>
  <si>
    <t>SPT</t>
  </si>
  <si>
    <t>Spiraea tomentosa</t>
  </si>
  <si>
    <t>Viburnum lentago</t>
  </si>
  <si>
    <t>Viorne flexible</t>
  </si>
  <si>
    <t>VIL</t>
  </si>
  <si>
    <t>Viburnum nudun var. cassinoìde</t>
  </si>
  <si>
    <t>Viorne cassinoìdes</t>
  </si>
  <si>
    <t>VIC</t>
  </si>
  <si>
    <t>Viburnum opulus ssp, trilobum</t>
  </si>
  <si>
    <t>Viorne trilobée</t>
  </si>
  <si>
    <t>VIT</t>
  </si>
  <si>
    <t>Fougères</t>
  </si>
  <si>
    <t>Matteuccia struthiopteris</t>
  </si>
  <si>
    <t>Tête de violon (mange)</t>
  </si>
  <si>
    <t>MAT</t>
  </si>
  <si>
    <t>Petits fruits non indigènes</t>
  </si>
  <si>
    <t>Lonicera edulis Aurora  </t>
  </si>
  <si>
    <t>Camerise bleu</t>
  </si>
  <si>
    <t>Lonicera edulis BERRY  BLUE</t>
  </si>
  <si>
    <t>Lonicera edulis BLUE  BELL</t>
  </si>
  <si>
    <t>Lonicera edulis BOREALIS</t>
  </si>
  <si>
    <t>Lonicera edulis tundera  </t>
  </si>
  <si>
    <t>Ribes BEN  CONNAN</t>
  </si>
  <si>
    <t>Cassis</t>
  </si>
  <si>
    <t>Ribes   RED  LAKE</t>
  </si>
  <si>
    <t>Gadelier</t>
  </si>
  <si>
    <t>Ribes  HARDY  BLACK  </t>
  </si>
  <si>
    <t>Murier noir</t>
  </si>
  <si>
    <t>Ribes  ILLINI  HARDY  </t>
  </si>
  <si>
    <t>Ribes Alpinum</t>
  </si>
  <si>
    <t>Gadellier Alpin</t>
  </si>
  <si>
    <t>GAA</t>
  </si>
  <si>
    <t>Ribes Aureum</t>
  </si>
  <si>
    <t>GAD</t>
  </si>
  <si>
    <t>Framboisier rouge</t>
  </si>
  <si>
    <t>Rubus FALL GOLD</t>
  </si>
  <si>
    <t>Framboisier jaune</t>
  </si>
  <si>
    <t>Rubus TULAMEEN</t>
  </si>
  <si>
    <t>Rubus   Madawaska</t>
  </si>
  <si>
    <t>Vaccinium  Duke</t>
  </si>
  <si>
    <t>Bleuetier duke</t>
  </si>
  <si>
    <t>Vaccinium   angusfolium</t>
  </si>
  <si>
    <t>Bleuetier angusfolium</t>
  </si>
  <si>
    <t>Vignes</t>
  </si>
  <si>
    <t>Vitis  Coral</t>
  </si>
  <si>
    <t>Vigne à raisin</t>
  </si>
  <si>
    <t>Vitis  Riparia indig</t>
  </si>
  <si>
    <t>Vigne à raisin (indigène)</t>
  </si>
  <si>
    <t>VIR</t>
  </si>
  <si>
    <t>Actinidia Issai (autofertile)</t>
  </si>
  <si>
    <t>Kiwi (saveur baie sauvage)</t>
  </si>
  <si>
    <t>KIW</t>
  </si>
  <si>
    <t>Diverses</t>
  </si>
  <si>
    <t>Bio-disque</t>
  </si>
  <si>
    <t>Caissette remboursable</t>
  </si>
  <si>
    <t>Unité</t>
  </si>
  <si>
    <t xml:space="preserve">Téléphone </t>
  </si>
  <si>
    <t>Biodisque 45 cm chacun</t>
  </si>
  <si>
    <t>Tube de protection en spirale pour arbre</t>
  </si>
  <si>
    <t>Engrais 5-3-2 d’Artisol 20 kg</t>
  </si>
  <si>
    <t>Taxe 5 %</t>
  </si>
  <si>
    <t>Taxe 9,975 %</t>
  </si>
  <si>
    <t>Sous total après taxe</t>
  </si>
  <si>
    <t>Transport 10 %</t>
  </si>
  <si>
    <t>* 5,00 $ par Caissette remboursable</t>
  </si>
  <si>
    <t>Nombre de plants</t>
  </si>
  <si>
    <t>Total nombre de plants</t>
  </si>
  <si>
    <t xml:space="preserve">Les frais de transport sont de 10 % </t>
  </si>
  <si>
    <t>La disponibilité des essences et des formats peut changer.</t>
  </si>
  <si>
    <t xml:space="preserve">Veuillez indiquer vos préférences dans la case nombre en gris sur les deux autres feuilles et le calcul se fait automatiquement. </t>
  </si>
  <si>
    <t>Organisme</t>
  </si>
  <si>
    <t>Municipalité</t>
  </si>
  <si>
    <t>Conifères</t>
  </si>
  <si>
    <t xml:space="preserve">Arbres feuillus </t>
  </si>
  <si>
    <t>Arbres fruitiers</t>
  </si>
  <si>
    <t>Fougère</t>
  </si>
  <si>
    <t>Sous total des plants avant taxe</t>
  </si>
  <si>
    <t>MP</t>
  </si>
  <si>
    <t>Caissettes MF et PFB seront facturées à 5,00 $ l’unité et remboursées au retour.</t>
  </si>
  <si>
    <t>Nom</t>
  </si>
  <si>
    <t>École</t>
  </si>
  <si>
    <t>Répondant</t>
  </si>
  <si>
    <t xml:space="preserve"> MP</t>
  </si>
  <si>
    <t>Compilation de plants</t>
  </si>
  <si>
    <t>Note</t>
  </si>
  <si>
    <t>Sous total divers avant taxe</t>
  </si>
  <si>
    <t>Sous total (plante &amp; diverse)</t>
  </si>
  <si>
    <t>Tilleul Amérique</t>
  </si>
  <si>
    <t>Paiement par chèque ou argent seront acceptés.</t>
  </si>
  <si>
    <t>Amélanchier du Canada</t>
  </si>
  <si>
    <t>Gadellier doré</t>
  </si>
  <si>
    <t xml:space="preserve">Rubus  HÉRITAGE </t>
  </si>
  <si>
    <t>Sorbier d’Amérique</t>
  </si>
  <si>
    <t>Orme d’Amérique</t>
  </si>
  <si>
    <t xml:space="preserve">Amélanchier canadensis 45 cavités </t>
  </si>
  <si>
    <t>175 CM</t>
  </si>
  <si>
    <t>176 CM</t>
  </si>
  <si>
    <t>200 cm</t>
  </si>
  <si>
    <t>45 cm</t>
  </si>
  <si>
    <t>30 cm</t>
  </si>
  <si>
    <t>20 kg</t>
  </si>
  <si>
    <t xml:space="preserve">Adresse : </t>
  </si>
  <si>
    <t xml:space="preserve">Courriel : </t>
  </si>
  <si>
    <t>*PFD : Plant de fortes dimensions arrivent en caissette de 15 cavités</t>
  </si>
  <si>
    <t>H : 0,7; L : 0,8</t>
  </si>
  <si>
    <t>Bon de commande de végétaux 2019</t>
  </si>
  <si>
    <t xml:space="preserve">*MP : inclus que les végétaux arrivent en caissette de 45 cavités 10-20cm </t>
  </si>
  <si>
    <t>Engrais 5-3-2 d’Artisol</t>
  </si>
  <si>
    <t>H:20; L : 10</t>
  </si>
  <si>
    <t>H:22; L : 3</t>
  </si>
  <si>
    <t>H:22; L : 4</t>
  </si>
  <si>
    <t>H:12 L : 3,4</t>
  </si>
  <si>
    <t>H:12 L : 3,5</t>
  </si>
  <si>
    <t>H:20; L : 15</t>
  </si>
  <si>
    <t>H:12; L : 8</t>
  </si>
  <si>
    <t>H:16; L : 14</t>
  </si>
  <si>
    <t>H:20; L : 25</t>
  </si>
  <si>
    <t>H:25; L : 18</t>
  </si>
  <si>
    <t>H:23; L : 17</t>
  </si>
  <si>
    <t>H:25; L : 20</t>
  </si>
  <si>
    <t>H:2 L : 1,5</t>
  </si>
  <si>
    <t>H:3; L : 1,5</t>
  </si>
  <si>
    <t>H:3; L : 1,6</t>
  </si>
  <si>
    <t>H:3; L : 1</t>
  </si>
  <si>
    <t>H : 0,25; L : 0,6</t>
  </si>
  <si>
    <t>H:6; L : 3</t>
  </si>
  <si>
    <t>H:1; L : 0</t>
  </si>
  <si>
    <t>H:1; L : 1</t>
  </si>
  <si>
    <t>H:2; L : 3</t>
  </si>
  <si>
    <t>H:4; L : 3</t>
  </si>
  <si>
    <t>H:2; L : 2,5</t>
  </si>
  <si>
    <t>H:2; L : 2,6</t>
  </si>
  <si>
    <t>H:1; L : 2</t>
  </si>
  <si>
    <t>H:6; L : 4</t>
  </si>
  <si>
    <t>H : 1,5; L : 1</t>
  </si>
  <si>
    <t>H:2; L : 2</t>
  </si>
  <si>
    <t>H:7; L : 4</t>
  </si>
  <si>
    <t>H:7; L : 5</t>
  </si>
  <si>
    <t>H:3; L : 2</t>
  </si>
  <si>
    <t>H : 1,2; L : 1,2</t>
  </si>
  <si>
    <t>H : 1,3; L : 1,3</t>
  </si>
  <si>
    <t>H:5; L : 3</t>
  </si>
  <si>
    <t>H:1; L : 1,2</t>
  </si>
  <si>
    <t>H : 1,5; L : 1,5  </t>
  </si>
  <si>
    <t>H : 1,4 ;  L : 1  </t>
  </si>
  <si>
    <t>H : 1,4; L : 1  </t>
  </si>
  <si>
    <t>H : 1,4; L : 1,1  </t>
  </si>
  <si>
    <t>H : 1,5;  L : 1,5  </t>
  </si>
  <si>
    <t>H:2; L : 0,5</t>
  </si>
  <si>
    <t>H : 1,75; L : 1</t>
  </si>
  <si>
    <t>H:10; L : 1,5</t>
  </si>
  <si>
    <t>H:3-5; L : 1,6</t>
  </si>
  <si>
    <t>H : 1,24; L : 0,75</t>
  </si>
  <si>
    <t>H:1; L:1; 2</t>
  </si>
  <si>
    <t>H : 1,2; L : 1</t>
  </si>
  <si>
    <t>H : 1,8; L : 1</t>
  </si>
  <si>
    <t>H : 1,5; L : 2</t>
  </si>
  <si>
    <t>H : 1,5; L : 1,25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</si>
</sst>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3">
    <xf numFmtId="0" fontId="0" fillId="0" borderId="0" xfId="0"/>
    <xf numFmtId="0" fontId="0" fillId="5" borderId="2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3" fillId="0" borderId="4" xfId="0" applyFont="1" applyBorder="1"/>
    <xf numFmtId="0" fontId="17" fillId="5" borderId="7" xfId="0" applyFont="1" applyFill="1" applyBorder="1" applyProtection="1">
      <protection locked="0"/>
    </xf>
    <xf numFmtId="0" fontId="17" fillId="0" borderId="2" xfId="0" applyFont="1" applyBorder="1"/>
    <xf numFmtId="0" fontId="17" fillId="5" borderId="2" xfId="0" applyFont="1" applyFill="1" applyBorder="1" applyProtection="1">
      <protection locked="0"/>
    </xf>
    <xf numFmtId="0" fontId="4" fillId="4" borderId="0" xfId="0" applyFont="1" applyFill="1"/>
    <xf numFmtId="0" fontId="0" fillId="5" borderId="6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0" xfId="0" applyFill="1" applyProtection="1">
      <protection locked="0"/>
    </xf>
    <xf numFmtId="0" fontId="14" fillId="0" borderId="0" xfId="0" applyFont="1" applyAlignment="1">
      <alignment horizontal="center" wrapText="1"/>
    </xf>
    <xf numFmtId="0" fontId="0" fillId="6" borderId="0" xfId="0" applyFill="1"/>
    <xf numFmtId="0" fontId="11" fillId="11" borderId="1" xfId="0" applyFont="1" applyFill="1" applyBorder="1" applyAlignment="1">
      <alignment horizontal="center" vertical="top" textRotation="255" wrapText="1"/>
    </xf>
    <xf numFmtId="0" fontId="0" fillId="11" borderId="0" xfId="0" applyFill="1"/>
    <xf numFmtId="0" fontId="0" fillId="11" borderId="10" xfId="0" applyFill="1" applyBorder="1"/>
    <xf numFmtId="0" fontId="0" fillId="0" borderId="0" xfId="0" applyAlignment="1">
      <alignment wrapText="1"/>
    </xf>
    <xf numFmtId="0" fontId="24" fillId="13" borderId="2" xfId="0" applyFont="1" applyFill="1" applyBorder="1"/>
    <xf numFmtId="44" fontId="0" fillId="0" borderId="2" xfId="1" applyFont="1" applyBorder="1" applyAlignment="1">
      <alignment horizontal="center"/>
    </xf>
    <xf numFmtId="0" fontId="25" fillId="4" borderId="6" xfId="0" applyFont="1" applyFill="1" applyBorder="1" applyAlignment="1">
      <alignment horizontal="left" vertical="center"/>
    </xf>
    <xf numFmtId="44" fontId="9" fillId="0" borderId="2" xfId="1" applyFont="1" applyBorder="1" applyAlignment="1">
      <alignment horizontal="center" vertical="center"/>
    </xf>
    <xf numFmtId="0" fontId="0" fillId="0" borderId="6" xfId="0" applyBorder="1"/>
    <xf numFmtId="0" fontId="9" fillId="0" borderId="6" xfId="0" applyFont="1" applyBorder="1"/>
    <xf numFmtId="0" fontId="23" fillId="14" borderId="6" xfId="0" applyFont="1" applyFill="1" applyBorder="1"/>
    <xf numFmtId="164" fontId="0" fillId="0" borderId="7" xfId="1" applyNumberFormat="1" applyFont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44" fontId="28" fillId="5" borderId="14" xfId="1" applyFont="1" applyFill="1" applyBorder="1" applyAlignment="1">
      <alignment horizontal="center"/>
    </xf>
    <xf numFmtId="0" fontId="2" fillId="13" borderId="2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17" fillId="0" borderId="7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21" fillId="0" borderId="2" xfId="0" applyFont="1" applyBorder="1" applyAlignment="1">
      <alignment horizontal="left" vertical="center"/>
    </xf>
    <xf numFmtId="0" fontId="19" fillId="4" borderId="0" xfId="0" applyFont="1" applyFill="1"/>
    <xf numFmtId="0" fontId="19" fillId="4" borderId="0" xfId="0" applyFont="1" applyFill="1" applyAlignment="1">
      <alignment wrapText="1"/>
    </xf>
    <xf numFmtId="0" fontId="19" fillId="9" borderId="15" xfId="0" applyFont="1" applyFill="1" applyBorder="1" applyProtection="1">
      <protection locked="0"/>
    </xf>
    <xf numFmtId="0" fontId="0" fillId="9" borderId="16" xfId="0" applyFill="1" applyBorder="1"/>
    <xf numFmtId="0" fontId="17" fillId="11" borderId="1" xfId="0" applyFont="1" applyFill="1" applyBorder="1"/>
    <xf numFmtId="0" fontId="0" fillId="11" borderId="1" xfId="0" applyFill="1" applyBorder="1"/>
    <xf numFmtId="0" fontId="29" fillId="9" borderId="6" xfId="0" applyFont="1" applyFill="1" applyBorder="1" applyAlignment="1">
      <alignment horizontal="left" vertical="center"/>
    </xf>
    <xf numFmtId="0" fontId="3" fillId="9" borderId="6" xfId="0" applyFont="1" applyFill="1" applyBorder="1"/>
    <xf numFmtId="0" fontId="14" fillId="0" borderId="0" xfId="0" applyFont="1" applyAlignment="1">
      <alignment horizontal="center" wrapText="1"/>
    </xf>
    <xf numFmtId="0" fontId="0" fillId="9" borderId="0" xfId="0" applyFill="1" applyAlignment="1">
      <alignment horizontal="center"/>
    </xf>
    <xf numFmtId="0" fontId="24" fillId="4" borderId="6" xfId="0" applyFont="1" applyFill="1" applyBorder="1" applyAlignment="1">
      <alignment horizontal="center" wrapText="1"/>
    </xf>
    <xf numFmtId="0" fontId="24" fillId="4" borderId="13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10" fillId="14" borderId="0" xfId="0" applyFont="1" applyFill="1" applyAlignment="1">
      <alignment horizontal="center"/>
    </xf>
    <xf numFmtId="0" fontId="22" fillId="9" borderId="6" xfId="0" applyFont="1" applyFill="1" applyBorder="1" applyAlignment="1">
      <alignment horizontal="center" wrapText="1"/>
    </xf>
    <xf numFmtId="0" fontId="22" fillId="9" borderId="13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4" fillId="1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2" fillId="4" borderId="8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0" fillId="6" borderId="0" xfId="0" applyFill="1" applyProtection="1"/>
    <xf numFmtId="0" fontId="0" fillId="6" borderId="0" xfId="0" applyFill="1" applyAlignment="1" applyProtection="1">
      <alignment wrapText="1"/>
    </xf>
    <xf numFmtId="0" fontId="8" fillId="3" borderId="2" xfId="0" applyFont="1" applyFill="1" applyBorder="1" applyAlignment="1" applyProtection="1">
      <alignment horizontal="center" vertical="top"/>
    </xf>
    <xf numFmtId="0" fontId="9" fillId="3" borderId="2" xfId="0" applyFont="1" applyFill="1" applyBorder="1" applyAlignment="1" applyProtection="1">
      <alignment horizontal="center" vertical="top" wrapText="1"/>
    </xf>
    <xf numFmtId="0" fontId="10" fillId="3" borderId="2" xfId="0" applyFont="1" applyFill="1" applyBorder="1" applyAlignment="1" applyProtection="1">
      <alignment horizontal="center" vertical="top" textRotation="255" wrapText="1"/>
    </xf>
    <xf numFmtId="0" fontId="12" fillId="11" borderId="2" xfId="0" applyFont="1" applyFill="1" applyBorder="1" applyAlignment="1" applyProtection="1">
      <alignment horizontal="center" vertical="top"/>
    </xf>
    <xf numFmtId="0" fontId="9" fillId="11" borderId="2" xfId="0" applyFont="1" applyFill="1" applyBorder="1" applyAlignment="1" applyProtection="1">
      <alignment horizontal="center" vertical="top" wrapText="1"/>
    </xf>
    <xf numFmtId="0" fontId="10" fillId="11" borderId="2" xfId="0" applyFont="1" applyFill="1" applyBorder="1" applyAlignment="1" applyProtection="1">
      <alignment vertical="top" textRotation="255" wrapText="1"/>
    </xf>
    <xf numFmtId="0" fontId="11" fillId="11" borderId="2" xfId="0" applyFont="1" applyFill="1" applyBorder="1" applyAlignment="1" applyProtection="1">
      <alignment vertical="top" textRotation="255" wrapText="1"/>
    </xf>
    <xf numFmtId="0" fontId="13" fillId="0" borderId="2" xfId="0" applyFont="1" applyBorder="1" applyProtection="1"/>
    <xf numFmtId="0" fontId="0" fillId="0" borderId="2" xfId="0" applyBorder="1" applyAlignment="1" applyProtection="1">
      <alignment wrapText="1"/>
    </xf>
    <xf numFmtId="0" fontId="0" fillId="0" borderId="2" xfId="0" applyBorder="1" applyProtection="1"/>
    <xf numFmtId="2" fontId="0" fillId="6" borderId="2" xfId="0" applyNumberFormat="1" applyFill="1" applyBorder="1" applyProtection="1"/>
    <xf numFmtId="2" fontId="0" fillId="0" borderId="2" xfId="0" applyNumberFormat="1" applyBorder="1" applyProtection="1"/>
    <xf numFmtId="0" fontId="13" fillId="12" borderId="2" xfId="0" applyFont="1" applyFill="1" applyBorder="1" applyAlignment="1" applyProtection="1">
      <alignment wrapText="1"/>
    </xf>
    <xf numFmtId="0" fontId="0" fillId="12" borderId="2" xfId="0" applyFill="1" applyBorder="1" applyAlignment="1" applyProtection="1">
      <alignment wrapText="1"/>
    </xf>
    <xf numFmtId="0" fontId="0" fillId="12" borderId="2" xfId="0" applyFill="1" applyBorder="1" applyProtection="1"/>
    <xf numFmtId="0" fontId="14" fillId="12" borderId="2" xfId="0" applyFont="1" applyFill="1" applyBorder="1" applyAlignment="1" applyProtection="1">
      <alignment vertical="top" wrapText="1"/>
    </xf>
    <xf numFmtId="2" fontId="0" fillId="12" borderId="2" xfId="0" applyNumberFormat="1" applyFill="1" applyBorder="1" applyProtection="1"/>
    <xf numFmtId="0" fontId="15" fillId="7" borderId="2" xfId="0" applyFont="1" applyFill="1" applyBorder="1" applyAlignment="1" applyProtection="1">
      <alignment vertical="center" wrapText="1"/>
    </xf>
    <xf numFmtId="0" fontId="0" fillId="7" borderId="2" xfId="0" applyFill="1" applyBorder="1" applyAlignment="1" applyProtection="1">
      <alignment vertical="center" wrapText="1"/>
    </xf>
    <xf numFmtId="0" fontId="0" fillId="7" borderId="2" xfId="0" applyFill="1" applyBorder="1" applyAlignment="1" applyProtection="1">
      <alignment vertical="center"/>
    </xf>
    <xf numFmtId="0" fontId="14" fillId="7" borderId="2" xfId="0" applyFont="1" applyFill="1" applyBorder="1" applyAlignment="1" applyProtection="1">
      <alignment vertical="center" wrapText="1"/>
    </xf>
    <xf numFmtId="2" fontId="0" fillId="7" borderId="2" xfId="0" applyNumberFormat="1" applyFill="1" applyBorder="1" applyAlignment="1" applyProtection="1">
      <alignment vertical="center"/>
    </xf>
    <xf numFmtId="0" fontId="15" fillId="0" borderId="2" xfId="0" applyFont="1" applyBorder="1" applyProtection="1"/>
    <xf numFmtId="0" fontId="13" fillId="4" borderId="5" xfId="0" applyFont="1" applyFill="1" applyBorder="1" applyProtection="1"/>
    <xf numFmtId="0" fontId="0" fillId="4" borderId="2" xfId="0" applyFill="1" applyBorder="1" applyAlignment="1" applyProtection="1">
      <alignment wrapText="1"/>
    </xf>
    <xf numFmtId="0" fontId="0" fillId="4" borderId="2" xfId="0" applyFill="1" applyBorder="1" applyProtection="1"/>
    <xf numFmtId="2" fontId="0" fillId="4" borderId="6" xfId="0" applyNumberFormat="1" applyFill="1" applyBorder="1" applyProtection="1"/>
    <xf numFmtId="2" fontId="3" fillId="0" borderId="4" xfId="0" applyNumberFormat="1" applyFont="1" applyBorder="1" applyProtection="1"/>
    <xf numFmtId="0" fontId="0" fillId="4" borderId="5" xfId="0" applyFill="1" applyBorder="1" applyProtection="1"/>
    <xf numFmtId="0" fontId="11" fillId="11" borderId="1" xfId="0" applyFont="1" applyFill="1" applyBorder="1" applyAlignment="1" applyProtection="1">
      <alignment vertical="top" textRotation="255" wrapText="1"/>
    </xf>
    <xf numFmtId="0" fontId="15" fillId="12" borderId="2" xfId="0" applyFont="1" applyFill="1" applyBorder="1" applyAlignment="1" applyProtection="1">
      <alignment wrapText="1"/>
    </xf>
    <xf numFmtId="0" fontId="15" fillId="0" borderId="2" xfId="0" applyFont="1" applyBorder="1" applyAlignment="1" applyProtection="1">
      <alignment vertical="center"/>
    </xf>
    <xf numFmtId="0" fontId="17" fillId="0" borderId="2" xfId="0" applyFont="1" applyBorder="1" applyAlignment="1" applyProtection="1">
      <alignment vertical="center" wrapText="1"/>
    </xf>
    <xf numFmtId="0" fontId="17" fillId="0" borderId="2" xfId="0" applyFont="1" applyBorder="1" applyAlignment="1" applyProtection="1">
      <alignment wrapText="1"/>
    </xf>
    <xf numFmtId="0" fontId="17" fillId="0" borderId="2" xfId="0" applyFont="1" applyBorder="1" applyProtection="1"/>
    <xf numFmtId="2" fontId="17" fillId="6" borderId="2" xfId="0" applyNumberFormat="1" applyFont="1" applyFill="1" applyBorder="1" applyProtection="1"/>
    <xf numFmtId="2" fontId="17" fillId="0" borderId="7" xfId="0" applyNumberFormat="1" applyFont="1" applyBorder="1" applyProtection="1"/>
    <xf numFmtId="0" fontId="15" fillId="4" borderId="5" xfId="0" applyFont="1" applyFill="1" applyBorder="1" applyProtection="1"/>
    <xf numFmtId="0" fontId="17" fillId="4" borderId="2" xfId="0" applyFont="1" applyFill="1" applyBorder="1" applyAlignment="1" applyProtection="1">
      <alignment wrapText="1"/>
    </xf>
    <xf numFmtId="0" fontId="17" fillId="4" borderId="2" xfId="0" applyFont="1" applyFill="1" applyBorder="1" applyProtection="1"/>
    <xf numFmtId="2" fontId="17" fillId="4" borderId="6" xfId="0" applyNumberFormat="1" applyFont="1" applyFill="1" applyBorder="1" applyProtection="1"/>
    <xf numFmtId="2" fontId="18" fillId="0" borderId="4" xfId="0" applyNumberFormat="1" applyFont="1" applyBorder="1" applyProtection="1"/>
    <xf numFmtId="0" fontId="12" fillId="11" borderId="2" xfId="0" applyFont="1" applyFill="1" applyBorder="1" applyAlignment="1" applyProtection="1">
      <alignment horizontal="center"/>
    </xf>
    <xf numFmtId="0" fontId="4" fillId="11" borderId="2" xfId="0" applyFont="1" applyFill="1" applyBorder="1" applyAlignment="1" applyProtection="1">
      <alignment wrapText="1"/>
    </xf>
    <xf numFmtId="0" fontId="4" fillId="11" borderId="2" xfId="0" applyFont="1" applyFill="1" applyBorder="1" applyProtection="1"/>
    <xf numFmtId="2" fontId="4" fillId="11" borderId="2" xfId="0" applyNumberFormat="1" applyFont="1" applyFill="1" applyBorder="1" applyProtection="1"/>
    <xf numFmtId="2" fontId="17" fillId="11" borderId="1" xfId="0" applyNumberFormat="1" applyFont="1" applyFill="1" applyBorder="1" applyProtection="1"/>
    <xf numFmtId="0" fontId="4" fillId="0" borderId="2" xfId="0" applyFont="1" applyBorder="1" applyProtection="1"/>
    <xf numFmtId="2" fontId="17" fillId="0" borderId="2" xfId="0" applyNumberFormat="1" applyFont="1" applyBorder="1" applyProtection="1"/>
    <xf numFmtId="0" fontId="13" fillId="0" borderId="2" xfId="0" applyFont="1" applyBorder="1" applyAlignment="1" applyProtection="1">
      <alignment wrapText="1"/>
    </xf>
    <xf numFmtId="0" fontId="13" fillId="4" borderId="0" xfId="0" applyFont="1" applyFill="1" applyAlignment="1" applyProtection="1">
      <alignment wrapText="1"/>
    </xf>
    <xf numFmtId="0" fontId="0" fillId="4" borderId="0" xfId="0" applyFill="1" applyAlignment="1" applyProtection="1">
      <alignment wrapText="1"/>
    </xf>
    <xf numFmtId="0" fontId="4" fillId="4" borderId="0" xfId="0" applyFont="1" applyFill="1" applyProtection="1"/>
    <xf numFmtId="0" fontId="0" fillId="4" borderId="0" xfId="0" applyFill="1" applyProtection="1"/>
    <xf numFmtId="2" fontId="0" fillId="4" borderId="0" xfId="0" applyNumberFormat="1" applyFill="1" applyProtection="1"/>
    <xf numFmtId="0" fontId="11" fillId="11" borderId="6" xfId="0" applyFont="1" applyFill="1" applyBorder="1" applyAlignment="1" applyProtection="1">
      <alignment vertical="top" textRotation="255" wrapText="1"/>
    </xf>
    <xf numFmtId="0" fontId="15" fillId="0" borderId="2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left" vertical="center" wrapText="1"/>
    </xf>
    <xf numFmtId="2" fontId="0" fillId="0" borderId="6" xfId="0" applyNumberFormat="1" applyBorder="1" applyProtection="1"/>
    <xf numFmtId="0" fontId="15" fillId="0" borderId="2" xfId="0" applyFont="1" applyBorder="1" applyAlignment="1" applyProtection="1">
      <alignment wrapText="1"/>
    </xf>
    <xf numFmtId="0" fontId="13" fillId="7" borderId="2" xfId="0" applyFont="1" applyFill="1" applyBorder="1" applyAlignment="1" applyProtection="1">
      <alignment wrapText="1"/>
    </xf>
    <xf numFmtId="0" fontId="0" fillId="7" borderId="2" xfId="0" applyFill="1" applyBorder="1" applyAlignment="1" applyProtection="1">
      <alignment wrapText="1"/>
    </xf>
    <xf numFmtId="0" fontId="0" fillId="7" borderId="2" xfId="0" applyFill="1" applyBorder="1" applyProtection="1"/>
    <xf numFmtId="0" fontId="16" fillId="7" borderId="2" xfId="0" applyFont="1" applyFill="1" applyBorder="1" applyProtection="1"/>
    <xf numFmtId="2" fontId="0" fillId="7" borderId="2" xfId="0" applyNumberFormat="1" applyFill="1" applyBorder="1" applyProtection="1"/>
    <xf numFmtId="2" fontId="0" fillId="7" borderId="6" xfId="0" applyNumberFormat="1" applyFill="1" applyBorder="1" applyProtection="1"/>
    <xf numFmtId="0" fontId="15" fillId="7" borderId="2" xfId="0" applyFont="1" applyFill="1" applyBorder="1" applyAlignment="1" applyProtection="1">
      <alignment wrapText="1"/>
    </xf>
    <xf numFmtId="0" fontId="17" fillId="7" borderId="2" xfId="0" applyFont="1" applyFill="1" applyBorder="1" applyAlignment="1" applyProtection="1">
      <alignment wrapText="1"/>
    </xf>
    <xf numFmtId="0" fontId="17" fillId="7" borderId="2" xfId="0" applyFont="1" applyFill="1" applyBorder="1" applyAlignment="1" applyProtection="1">
      <alignment vertical="center" wrapText="1"/>
    </xf>
    <xf numFmtId="0" fontId="16" fillId="7" borderId="2" xfId="0" applyFont="1" applyFill="1" applyBorder="1" applyAlignment="1" applyProtection="1">
      <alignment wrapText="1"/>
    </xf>
    <xf numFmtId="0" fontId="15" fillId="8" borderId="2" xfId="0" applyFont="1" applyFill="1" applyBorder="1" applyAlignment="1" applyProtection="1">
      <alignment vertical="center" wrapText="1"/>
    </xf>
    <xf numFmtId="0" fontId="0" fillId="8" borderId="2" xfId="0" applyFill="1" applyBorder="1" applyAlignment="1" applyProtection="1">
      <alignment wrapText="1"/>
    </xf>
    <xf numFmtId="0" fontId="0" fillId="8" borderId="2" xfId="0" applyFill="1" applyBorder="1" applyProtection="1"/>
    <xf numFmtId="0" fontId="16" fillId="8" borderId="2" xfId="0" applyFont="1" applyFill="1" applyBorder="1" applyProtection="1"/>
    <xf numFmtId="2" fontId="0" fillId="8" borderId="2" xfId="0" applyNumberFormat="1" applyFill="1" applyBorder="1" applyProtection="1"/>
    <xf numFmtId="2" fontId="0" fillId="8" borderId="6" xfId="0" applyNumberFormat="1" applyFill="1" applyBorder="1" applyProtection="1"/>
    <xf numFmtId="2" fontId="0" fillId="0" borderId="9" xfId="0" applyNumberFormat="1" applyBorder="1" applyProtection="1"/>
    <xf numFmtId="0" fontId="15" fillId="4" borderId="5" xfId="0" applyFont="1" applyFill="1" applyBorder="1" applyAlignment="1" applyProtection="1">
      <alignment vertical="center" wrapText="1"/>
    </xf>
    <xf numFmtId="0" fontId="12" fillId="11" borderId="2" xfId="0" applyFont="1" applyFill="1" applyBorder="1" applyAlignment="1" applyProtection="1">
      <alignment vertical="center"/>
    </xf>
    <xf numFmtId="0" fontId="0" fillId="11" borderId="2" xfId="0" applyFill="1" applyBorder="1" applyAlignment="1" applyProtection="1">
      <alignment wrapText="1"/>
    </xf>
    <xf numFmtId="0" fontId="0" fillId="11" borderId="2" xfId="0" applyFill="1" applyBorder="1" applyProtection="1"/>
    <xf numFmtId="0" fontId="0" fillId="11" borderId="8" xfId="0" applyFill="1" applyBorder="1" applyProtection="1"/>
    <xf numFmtId="0" fontId="13" fillId="8" borderId="2" xfId="0" applyFont="1" applyFill="1" applyBorder="1" applyProtection="1"/>
    <xf numFmtId="0" fontId="13" fillId="0" borderId="0" xfId="0" applyFont="1" applyProtection="1"/>
    <xf numFmtId="0" fontId="0" fillId="0" borderId="0" xfId="0" applyProtection="1"/>
    <xf numFmtId="2" fontId="0" fillId="11" borderId="1" xfId="0" applyNumberFormat="1" applyFill="1" applyBorder="1" applyProtection="1"/>
    <xf numFmtId="0" fontId="13" fillId="0" borderId="7" xfId="0" applyFont="1" applyBorder="1" applyProtection="1"/>
    <xf numFmtId="0" fontId="0" fillId="0" borderId="7" xfId="0" applyBorder="1" applyAlignment="1" applyProtection="1">
      <alignment wrapText="1"/>
    </xf>
    <xf numFmtId="0" fontId="0" fillId="0" borderId="7" xfId="0" applyBorder="1" applyProtection="1"/>
    <xf numFmtId="2" fontId="0" fillId="0" borderId="7" xfId="0" applyNumberFormat="1" applyBorder="1" applyProtection="1"/>
    <xf numFmtId="0" fontId="13" fillId="4" borderId="0" xfId="0" applyFont="1" applyFill="1" applyProtection="1"/>
    <xf numFmtId="0" fontId="13" fillId="11" borderId="2" xfId="0" applyFont="1" applyFill="1" applyBorder="1" applyAlignment="1" applyProtection="1">
      <alignment wrapText="1"/>
    </xf>
    <xf numFmtId="0" fontId="0" fillId="11" borderId="10" xfId="0" applyFill="1" applyBorder="1" applyProtection="1"/>
    <xf numFmtId="8" fontId="17" fillId="0" borderId="5" xfId="0" applyNumberFormat="1" applyFont="1" applyBorder="1" applyAlignment="1" applyProtection="1">
      <alignment vertical="center"/>
    </xf>
    <xf numFmtId="0" fontId="0" fillId="0" borderId="5" xfId="0" applyBorder="1" applyProtection="1"/>
    <xf numFmtId="0" fontId="12" fillId="11" borderId="0" xfId="0" applyFont="1" applyFill="1" applyAlignment="1" applyProtection="1">
      <alignment horizontal="center" vertical="top" wrapText="1"/>
    </xf>
    <xf numFmtId="0" fontId="0" fillId="11" borderId="0" xfId="0" applyFill="1" applyAlignment="1" applyProtection="1">
      <alignment wrapText="1"/>
    </xf>
    <xf numFmtId="0" fontId="4" fillId="11" borderId="0" xfId="0" applyFont="1" applyFill="1" applyProtection="1"/>
    <xf numFmtId="0" fontId="0" fillId="11" borderId="0" xfId="0" applyFill="1" applyProtection="1"/>
    <xf numFmtId="2" fontId="0" fillId="11" borderId="0" xfId="0" applyNumberFormat="1" applyFill="1" applyProtection="1"/>
    <xf numFmtId="2" fontId="17" fillId="11" borderId="3" xfId="0" applyNumberFormat="1" applyFont="1" applyFill="1" applyBorder="1" applyProtection="1"/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14" borderId="6" xfId="0" applyFill="1" applyBorder="1" applyAlignment="1" applyProtection="1">
      <alignment horizontal="center"/>
    </xf>
    <xf numFmtId="0" fontId="0" fillId="14" borderId="5" xfId="0" applyFill="1" applyBorder="1" applyAlignment="1" applyProtection="1">
      <alignment horizontal="center"/>
    </xf>
    <xf numFmtId="0" fontId="18" fillId="0" borderId="4" xfId="0" applyFont="1" applyBorder="1" applyProtection="1"/>
    <xf numFmtId="0" fontId="11" fillId="11" borderId="8" xfId="0" applyFont="1" applyFill="1" applyBorder="1" applyAlignment="1" applyProtection="1">
      <alignment horizontal="center" vertical="top" textRotation="255" wrapText="1"/>
    </xf>
    <xf numFmtId="0" fontId="17" fillId="11" borderId="1" xfId="0" applyFont="1" applyFill="1" applyBorder="1" applyProtection="1"/>
    <xf numFmtId="0" fontId="5" fillId="2" borderId="2" xfId="0" applyFont="1" applyFill="1" applyBorder="1" applyAlignment="1" applyProtection="1">
      <alignment horizontal="center" vertical="top" textRotation="255" wrapText="1"/>
    </xf>
    <xf numFmtId="0" fontId="11" fillId="11" borderId="1" xfId="0" applyFont="1" applyFill="1" applyBorder="1" applyAlignment="1" applyProtection="1">
      <alignment horizontal="center" vertical="top" textRotation="255" wrapText="1"/>
    </xf>
    <xf numFmtId="0" fontId="3" fillId="0" borderId="2" xfId="0" applyFont="1" applyBorder="1" applyAlignment="1" applyProtection="1">
      <alignment horizontal="left" vertical="center"/>
    </xf>
    <xf numFmtId="0" fontId="0" fillId="8" borderId="0" xfId="0" applyFill="1" applyProtection="1"/>
    <xf numFmtId="0" fontId="21" fillId="0" borderId="2" xfId="0" applyFont="1" applyBorder="1" applyProtection="1"/>
    <xf numFmtId="0" fontId="0" fillId="9" borderId="13" xfId="0" applyFill="1" applyBorder="1" applyAlignment="1" applyProtection="1">
      <alignment wrapText="1"/>
      <protection locked="0"/>
    </xf>
    <xf numFmtId="0" fontId="0" fillId="9" borderId="13" xfId="0" applyFill="1" applyBorder="1" applyProtection="1">
      <protection locked="0"/>
    </xf>
    <xf numFmtId="0" fontId="0" fillId="9" borderId="11" xfId="0" applyFill="1" applyBorder="1" applyProtection="1">
      <protection locked="0"/>
    </xf>
    <xf numFmtId="0" fontId="17" fillId="9" borderId="12" xfId="0" applyFont="1" applyFill="1" applyBorder="1" applyProtection="1">
      <protection locked="0"/>
    </xf>
    <xf numFmtId="0" fontId="0" fillId="9" borderId="11" xfId="0" applyFill="1" applyBorder="1" applyAlignment="1" applyProtection="1">
      <alignment wrapText="1"/>
      <protection locked="0"/>
    </xf>
    <xf numFmtId="0" fontId="17" fillId="9" borderId="11" xfId="0" applyFont="1" applyFill="1" applyBorder="1" applyAlignment="1" applyProtection="1">
      <alignment wrapText="1"/>
      <protection locked="0"/>
    </xf>
    <xf numFmtId="0" fontId="0" fillId="9" borderId="12" xfId="0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6" xfId="0" applyFill="1" applyBorder="1" applyProtection="1"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id="{652899FF-1FAB-41D4-9F2E-08029A786531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id="{E978CAD5-F770-4ECC-B19C-A1DE6C447D26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id="{CC5753E3-D49B-4429-A49D-04E7C7B36A64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5" name="ZoneTexte 34">
          <a:extLst>
            <a:ext uri="{FF2B5EF4-FFF2-40B4-BE49-F238E27FC236}">
              <a16:creationId xmlns:a16="http://schemas.microsoft.com/office/drawing/2014/main" id="{1CAC3535-F6A9-4445-AAF4-25D48E0B42D5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750E7E4E-5D56-4CD2-9A5F-AC0387845806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FF0464A9-5C9E-4AE5-9488-FAB5D30BFA26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id="{3706D3CF-6F7D-49C2-8C55-1E18953ECF15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id="{D369D48D-EA4D-42D2-8292-7F2E770995A6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id="{D2CF8220-B65E-4CF5-B414-C18AEEB9CC44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id="{67B2442E-343F-47F8-983E-089E4274E347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id="{718923C1-3423-4A8E-8AA2-A4110C628359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9</xdr:row>
      <xdr:rowOff>0</xdr:rowOff>
    </xdr:from>
    <xdr:ext cx="184731" cy="264560"/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id="{DAEA5D77-6122-400A-BBA5-EED7B6695B7A}"/>
            </a:ext>
          </a:extLst>
        </xdr:cNvPr>
        <xdr:cNvSpPr txBox="1"/>
      </xdr:nvSpPr>
      <xdr:spPr>
        <a:xfrm>
          <a:off x="40290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9</xdr:row>
      <xdr:rowOff>385281</xdr:rowOff>
    </xdr:from>
    <xdr:ext cx="184731" cy="264560"/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id="{50B7870E-2B69-48B8-942F-E7C803046491}"/>
            </a:ext>
          </a:extLst>
        </xdr:cNvPr>
        <xdr:cNvSpPr txBox="1"/>
      </xdr:nvSpPr>
      <xdr:spPr>
        <a:xfrm>
          <a:off x="402907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9</xdr:row>
      <xdr:rowOff>385281</xdr:rowOff>
    </xdr:from>
    <xdr:ext cx="184731" cy="264560"/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id="{CAAE1BEE-740E-4699-A652-1F89BDAF9A2C}"/>
            </a:ext>
          </a:extLst>
        </xdr:cNvPr>
        <xdr:cNvSpPr txBox="1"/>
      </xdr:nvSpPr>
      <xdr:spPr>
        <a:xfrm>
          <a:off x="402907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9</xdr:row>
      <xdr:rowOff>385281</xdr:rowOff>
    </xdr:from>
    <xdr:ext cx="184731" cy="264560"/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id="{828EA820-7001-4A60-94B1-522BF9C7F25F}"/>
            </a:ext>
          </a:extLst>
        </xdr:cNvPr>
        <xdr:cNvSpPr txBox="1"/>
      </xdr:nvSpPr>
      <xdr:spPr>
        <a:xfrm>
          <a:off x="402907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twoCellAnchor editAs="oneCell">
    <xdr:from>
      <xdr:col>0</xdr:col>
      <xdr:colOff>28575</xdr:colOff>
      <xdr:row>0</xdr:row>
      <xdr:rowOff>104776</xdr:rowOff>
    </xdr:from>
    <xdr:to>
      <xdr:col>0</xdr:col>
      <xdr:colOff>581752</xdr:colOff>
      <xdr:row>0</xdr:row>
      <xdr:rowOff>542926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id="{19BB9A8E-D8D7-4102-AED6-90ADF5587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4776"/>
          <a:ext cx="553177" cy="438150"/>
        </a:xfrm>
        <a:prstGeom prst="rect">
          <a:avLst/>
        </a:prstGeom>
      </xdr:spPr>
    </xdr:pic>
    <xdr:clientData/>
  </xdr:twoCellAnchor>
  <xdr:oneCellAnchor>
    <xdr:from>
      <xdr:col>9</xdr:col>
      <xdr:colOff>36041</xdr:colOff>
      <xdr:row>40</xdr:row>
      <xdr:rowOff>33414</xdr:rowOff>
    </xdr:from>
    <xdr:ext cx="4081510" cy="1414385"/>
    <xdr:pic>
      <xdr:nvPicPr>
        <xdr:cNvPr id="53" name="Image 52">
          <a:extLst>
            <a:ext uri="{FF2B5EF4-FFF2-40B4-BE49-F238E27FC236}">
              <a16:creationId xmlns:a16="http://schemas.microsoft.com/office/drawing/2014/main" id="{175D2913-D9A2-455B-BF0D-23B7EEE19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03566" y="9491739"/>
          <a:ext cx="4081510" cy="14143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586E-4385-4789-9B96-CA7629753B70}">
  <dimension ref="A1:P104"/>
  <sheetViews>
    <sheetView tabSelected="1" topLeftCell="A7" workbookViewId="0">
      <selection activeCell="B79" sqref="B79"/>
    </sheetView>
  </sheetViews>
  <sheetFormatPr baseColWidth="10" defaultRowHeight="15" x14ac:dyDescent="0.25"/>
  <cols>
    <col min="1" max="1" width="9.140625" customWidth="1"/>
    <col min="2" max="2" width="26.140625" customWidth="1"/>
    <col min="3" max="3" width="23.42578125" style="18" customWidth="1"/>
    <col min="4" max="4" width="7.42578125" customWidth="1"/>
    <col min="5" max="5" width="8.140625" customWidth="1"/>
    <col min="6" max="6" width="5.7109375" customWidth="1"/>
    <col min="8" max="8" width="12.5703125" customWidth="1"/>
    <col min="9" max="9" width="4.85546875" customWidth="1"/>
    <col min="10" max="10" width="38.5703125" customWidth="1"/>
    <col min="11" max="11" width="22.5703125" customWidth="1"/>
    <col min="12" max="12" width="11.42578125" hidden="1" customWidth="1"/>
  </cols>
  <sheetData>
    <row r="1" spans="1:16" ht="52.5" customHeight="1" thickBot="1" x14ac:dyDescent="0.55000000000000004">
      <c r="A1" s="145"/>
      <c r="B1" s="37" t="s">
        <v>244</v>
      </c>
      <c r="C1" s="38"/>
      <c r="D1" s="37"/>
      <c r="E1" s="37"/>
      <c r="F1" s="37"/>
      <c r="G1" s="39"/>
      <c r="H1" s="40"/>
      <c r="J1" s="47" t="s">
        <v>208</v>
      </c>
      <c r="K1" s="48"/>
    </row>
    <row r="2" spans="1:16" ht="33" customHeight="1" x14ac:dyDescent="0.35">
      <c r="A2" s="171" t="s">
        <v>220</v>
      </c>
      <c r="B2" s="182"/>
      <c r="C2" s="174"/>
      <c r="D2" s="175"/>
      <c r="E2" s="175"/>
      <c r="F2" s="175"/>
      <c r="G2" s="176"/>
      <c r="H2" s="177"/>
      <c r="J2" s="51" t="s">
        <v>222</v>
      </c>
      <c r="K2" s="52"/>
      <c r="L2" s="45"/>
      <c r="M2" s="45"/>
      <c r="N2" s="45"/>
      <c r="O2" s="45"/>
      <c r="P2" s="45"/>
    </row>
    <row r="3" spans="1:16" ht="12.75" customHeight="1" x14ac:dyDescent="0.25">
      <c r="A3" s="172"/>
      <c r="B3" s="36" t="s">
        <v>209</v>
      </c>
      <c r="C3" s="178"/>
      <c r="D3" s="176"/>
      <c r="E3" s="176"/>
      <c r="F3" s="176"/>
      <c r="G3" s="176"/>
      <c r="H3" s="177"/>
      <c r="J3" s="19" t="s">
        <v>211</v>
      </c>
      <c r="K3" s="20">
        <f>$G$17</f>
        <v>0</v>
      </c>
      <c r="L3" s="13"/>
      <c r="M3" s="13"/>
      <c r="N3" s="13"/>
      <c r="O3" s="13"/>
      <c r="P3" s="13"/>
    </row>
    <row r="4" spans="1:16" ht="12" customHeight="1" x14ac:dyDescent="0.25">
      <c r="A4" s="172" t="s">
        <v>218</v>
      </c>
      <c r="B4" s="36" t="s">
        <v>210</v>
      </c>
      <c r="C4" s="178"/>
      <c r="D4" s="176"/>
      <c r="E4" s="176"/>
      <c r="F4" s="176"/>
      <c r="G4" s="176"/>
      <c r="H4" s="177"/>
      <c r="J4" s="19" t="s">
        <v>212</v>
      </c>
      <c r="K4" s="20">
        <f>$G$29</f>
        <v>0</v>
      </c>
      <c r="L4" s="13"/>
      <c r="M4" s="13"/>
      <c r="N4" s="13"/>
      <c r="O4" s="13"/>
      <c r="P4" s="13"/>
    </row>
    <row r="5" spans="1:16" ht="15" customHeight="1" x14ac:dyDescent="0.25">
      <c r="A5" s="172"/>
      <c r="B5" s="36" t="s">
        <v>219</v>
      </c>
      <c r="C5" s="179"/>
      <c r="D5" s="176"/>
      <c r="E5" s="176"/>
      <c r="F5" s="176"/>
      <c r="G5" s="176"/>
      <c r="H5" s="180"/>
      <c r="J5" s="19" t="s">
        <v>213</v>
      </c>
      <c r="K5" s="20">
        <f>$G$37</f>
        <v>0</v>
      </c>
    </row>
    <row r="6" spans="1:16" ht="15" customHeight="1" x14ac:dyDescent="0.25">
      <c r="A6" s="171" t="s">
        <v>240</v>
      </c>
      <c r="B6" s="182"/>
      <c r="C6" s="174"/>
      <c r="D6" s="175"/>
      <c r="E6" s="175"/>
      <c r="F6" s="175"/>
      <c r="G6" s="175"/>
      <c r="H6" s="181"/>
      <c r="J6" s="19" t="s">
        <v>67</v>
      </c>
      <c r="K6" s="20">
        <f>$G$70</f>
        <v>0</v>
      </c>
    </row>
    <row r="7" spans="1:16" ht="15" customHeight="1" x14ac:dyDescent="0.25">
      <c r="A7" s="171" t="s">
        <v>241</v>
      </c>
      <c r="B7" s="182"/>
      <c r="C7" s="174"/>
      <c r="D7" s="175"/>
      <c r="E7" s="175"/>
      <c r="F7" s="175"/>
      <c r="G7" s="175"/>
      <c r="H7" s="181"/>
      <c r="J7" s="19" t="s">
        <v>154</v>
      </c>
      <c r="K7" s="20">
        <f>$G$89</f>
        <v>0</v>
      </c>
    </row>
    <row r="8" spans="1:16" ht="15.75" x14ac:dyDescent="0.25">
      <c r="A8" s="173" t="s">
        <v>195</v>
      </c>
      <c r="B8" s="182"/>
      <c r="C8" s="174"/>
      <c r="D8" s="175"/>
      <c r="E8" s="175"/>
      <c r="F8" s="175"/>
      <c r="G8" s="175"/>
      <c r="H8" s="181"/>
      <c r="J8" s="19" t="s">
        <v>182</v>
      </c>
      <c r="K8" s="20">
        <f>$G$94</f>
        <v>0</v>
      </c>
    </row>
    <row r="9" spans="1:16" ht="15.75" x14ac:dyDescent="0.25">
      <c r="A9" s="14"/>
      <c r="B9" s="59"/>
      <c r="C9" s="60"/>
      <c r="D9" s="59"/>
      <c r="E9" s="59"/>
      <c r="F9" s="59"/>
      <c r="G9" s="59"/>
      <c r="H9" s="59"/>
      <c r="J9" s="19" t="s">
        <v>214</v>
      </c>
      <c r="K9" s="20">
        <f>$G$97</f>
        <v>0</v>
      </c>
    </row>
    <row r="10" spans="1:16" ht="77.25" customHeight="1" x14ac:dyDescent="0.25">
      <c r="A10" s="169" t="s">
        <v>0</v>
      </c>
      <c r="B10" s="61" t="s">
        <v>1</v>
      </c>
      <c r="C10" s="62" t="s">
        <v>2</v>
      </c>
      <c r="D10" s="63" t="s">
        <v>3</v>
      </c>
      <c r="E10" s="63" t="s">
        <v>4</v>
      </c>
      <c r="F10" s="63" t="s">
        <v>5</v>
      </c>
      <c r="G10" s="63" t="s">
        <v>6</v>
      </c>
      <c r="H10" s="63" t="s">
        <v>7</v>
      </c>
      <c r="J10" s="43" t="s">
        <v>215</v>
      </c>
      <c r="K10" s="22">
        <f>SUM(K3:K9)</f>
        <v>0</v>
      </c>
    </row>
    <row r="11" spans="1:16" ht="21" x14ac:dyDescent="0.25">
      <c r="A11" s="170"/>
      <c r="B11" s="64" t="s">
        <v>211</v>
      </c>
      <c r="C11" s="65"/>
      <c r="D11" s="66"/>
      <c r="E11" s="67"/>
      <c r="F11" s="67"/>
      <c r="G11" s="67"/>
      <c r="H11" s="67"/>
      <c r="J11" s="23" t="s">
        <v>196</v>
      </c>
      <c r="K11" s="20">
        <f>$G$99</f>
        <v>0</v>
      </c>
    </row>
    <row r="12" spans="1:16" x14ac:dyDescent="0.25">
      <c r="A12" s="1"/>
      <c r="B12" s="68" t="s">
        <v>8</v>
      </c>
      <c r="C12" s="69" t="s">
        <v>9</v>
      </c>
      <c r="D12" s="70" t="s">
        <v>10</v>
      </c>
      <c r="E12" s="70" t="s">
        <v>11</v>
      </c>
      <c r="F12" s="71">
        <v>6</v>
      </c>
      <c r="G12" s="72">
        <f>A12*F12</f>
        <v>0</v>
      </c>
      <c r="H12" s="70" t="s">
        <v>247</v>
      </c>
      <c r="J12" s="23" t="s">
        <v>197</v>
      </c>
      <c r="K12" s="20">
        <f>$G$100</f>
        <v>0</v>
      </c>
    </row>
    <row r="13" spans="1:16" x14ac:dyDescent="0.25">
      <c r="A13" s="1"/>
      <c r="B13" s="68" t="s">
        <v>12</v>
      </c>
      <c r="C13" s="69" t="s">
        <v>13</v>
      </c>
      <c r="D13" s="70" t="s">
        <v>14</v>
      </c>
      <c r="E13" s="70" t="s">
        <v>11</v>
      </c>
      <c r="F13" s="71">
        <v>6</v>
      </c>
      <c r="G13" s="72">
        <f>A13*F13</f>
        <v>0</v>
      </c>
      <c r="H13" s="70" t="s">
        <v>248</v>
      </c>
      <c r="J13" s="23" t="s">
        <v>198</v>
      </c>
      <c r="K13" s="20">
        <f>$G$101</f>
        <v>0</v>
      </c>
    </row>
    <row r="14" spans="1:16" ht="18.75" x14ac:dyDescent="0.25">
      <c r="A14" s="2"/>
      <c r="B14" s="73" t="s">
        <v>15</v>
      </c>
      <c r="C14" s="74" t="s">
        <v>13</v>
      </c>
      <c r="D14" s="75" t="s">
        <v>14</v>
      </c>
      <c r="E14" s="76" t="s">
        <v>16</v>
      </c>
      <c r="F14" s="77">
        <v>22.5</v>
      </c>
      <c r="G14" s="77">
        <f>A14*F14</f>
        <v>0</v>
      </c>
      <c r="H14" s="75" t="s">
        <v>249</v>
      </c>
      <c r="J14" s="43" t="s">
        <v>224</v>
      </c>
      <c r="K14" s="20">
        <f>SUM(K11:L13)</f>
        <v>0</v>
      </c>
    </row>
    <row r="15" spans="1:16" ht="31.5" customHeight="1" x14ac:dyDescent="0.25">
      <c r="A15" s="2"/>
      <c r="B15" s="78" t="s">
        <v>17</v>
      </c>
      <c r="C15" s="79" t="s">
        <v>18</v>
      </c>
      <c r="D15" s="80" t="s">
        <v>19</v>
      </c>
      <c r="E15" s="81" t="s">
        <v>216</v>
      </c>
      <c r="F15" s="82">
        <v>27</v>
      </c>
      <c r="G15" s="82">
        <f>A15*F15</f>
        <v>0</v>
      </c>
      <c r="H15" s="80" t="s">
        <v>250</v>
      </c>
      <c r="J15" s="21" t="s">
        <v>225</v>
      </c>
      <c r="K15" s="20">
        <f>SUM(K10+K14)</f>
        <v>0</v>
      </c>
    </row>
    <row r="16" spans="1:16" ht="15.75" thickBot="1" x14ac:dyDescent="0.3">
      <c r="A16" s="3"/>
      <c r="B16" s="83" t="s">
        <v>20</v>
      </c>
      <c r="C16" s="69" t="s">
        <v>18</v>
      </c>
      <c r="D16" s="70" t="s">
        <v>19</v>
      </c>
      <c r="E16" s="70" t="s">
        <v>11</v>
      </c>
      <c r="F16" s="71">
        <v>6.85</v>
      </c>
      <c r="G16" s="72">
        <f>A16*F16</f>
        <v>0</v>
      </c>
      <c r="H16" s="70" t="s">
        <v>251</v>
      </c>
      <c r="J16" s="23" t="s">
        <v>199</v>
      </c>
      <c r="K16" s="20">
        <f>K15*0.05</f>
        <v>0</v>
      </c>
    </row>
    <row r="17" spans="1:11" ht="15.75" thickBot="1" x14ac:dyDescent="0.3">
      <c r="A17" s="4">
        <f>SUM(A12:A16)</f>
        <v>0</v>
      </c>
      <c r="B17" s="84"/>
      <c r="C17" s="85"/>
      <c r="D17" s="86"/>
      <c r="E17" s="86"/>
      <c r="F17" s="87"/>
      <c r="G17" s="88">
        <f>SUM(G12:G16)</f>
        <v>0</v>
      </c>
      <c r="H17" s="89"/>
      <c r="J17" s="23" t="s">
        <v>200</v>
      </c>
      <c r="K17" s="20">
        <f>K15*0.09975</f>
        <v>0</v>
      </c>
    </row>
    <row r="18" spans="1:11" ht="21" x14ac:dyDescent="0.25">
      <c r="A18" s="15"/>
      <c r="B18" s="64" t="s">
        <v>21</v>
      </c>
      <c r="C18" s="65"/>
      <c r="D18" s="66"/>
      <c r="E18" s="67"/>
      <c r="F18" s="67"/>
      <c r="G18" s="90"/>
      <c r="H18" s="67"/>
      <c r="J18" s="44" t="s">
        <v>201</v>
      </c>
      <c r="K18" s="20">
        <f>SUM(K15:K17)</f>
        <v>0</v>
      </c>
    </row>
    <row r="19" spans="1:11" ht="18.75" x14ac:dyDescent="0.3">
      <c r="A19" s="1"/>
      <c r="B19" s="83" t="s">
        <v>22</v>
      </c>
      <c r="C19" s="69" t="s">
        <v>23</v>
      </c>
      <c r="D19" s="70" t="s">
        <v>24</v>
      </c>
      <c r="E19" s="70" t="s">
        <v>11</v>
      </c>
      <c r="F19" s="71">
        <v>10</v>
      </c>
      <c r="G19" s="72">
        <f t="shared" ref="G19:G36" si="0">A19*F19</f>
        <v>0</v>
      </c>
      <c r="H19" s="70" t="s">
        <v>252</v>
      </c>
      <c r="J19" s="24" t="s">
        <v>202</v>
      </c>
      <c r="K19" s="20">
        <f>K18*0.1</f>
        <v>0</v>
      </c>
    </row>
    <row r="20" spans="1:11" ht="16.5" thickBot="1" x14ac:dyDescent="0.3">
      <c r="A20" s="1"/>
      <c r="B20" s="83" t="s">
        <v>25</v>
      </c>
      <c r="C20" s="69" t="s">
        <v>26</v>
      </c>
      <c r="D20" s="70" t="s">
        <v>27</v>
      </c>
      <c r="E20" s="70" t="s">
        <v>28</v>
      </c>
      <c r="F20" s="71">
        <v>15</v>
      </c>
      <c r="G20" s="72">
        <f t="shared" si="0"/>
        <v>0</v>
      </c>
      <c r="H20" s="70" t="s">
        <v>253</v>
      </c>
      <c r="J20" s="25" t="s">
        <v>203</v>
      </c>
      <c r="K20" s="26">
        <f>$G$102</f>
        <v>0</v>
      </c>
    </row>
    <row r="21" spans="1:11" ht="21.75" thickBot="1" x14ac:dyDescent="0.4">
      <c r="A21" s="1"/>
      <c r="B21" s="91" t="s">
        <v>29</v>
      </c>
      <c r="C21" s="74" t="s">
        <v>30</v>
      </c>
      <c r="D21" s="75" t="s">
        <v>31</v>
      </c>
      <c r="E21" s="76" t="s">
        <v>16</v>
      </c>
      <c r="F21" s="77">
        <v>22.5</v>
      </c>
      <c r="G21" s="77">
        <f t="shared" si="0"/>
        <v>0</v>
      </c>
      <c r="H21" s="75" t="s">
        <v>254</v>
      </c>
      <c r="J21" s="27" t="s">
        <v>66</v>
      </c>
      <c r="K21" s="28">
        <f>SUM(K18:K20)</f>
        <v>0</v>
      </c>
    </row>
    <row r="22" spans="1:11" x14ac:dyDescent="0.25">
      <c r="A22" s="1"/>
      <c r="B22" s="83" t="s">
        <v>32</v>
      </c>
      <c r="C22" s="69" t="s">
        <v>33</v>
      </c>
      <c r="D22" s="70" t="s">
        <v>34</v>
      </c>
      <c r="E22" s="70" t="s">
        <v>11</v>
      </c>
      <c r="F22" s="71">
        <v>10</v>
      </c>
      <c r="G22" s="72">
        <f t="shared" si="0"/>
        <v>0</v>
      </c>
      <c r="H22" s="70" t="s">
        <v>254</v>
      </c>
    </row>
    <row r="23" spans="1:11" ht="21" x14ac:dyDescent="0.35">
      <c r="A23" s="1"/>
      <c r="B23" s="92" t="s">
        <v>35</v>
      </c>
      <c r="C23" s="69" t="s">
        <v>36</v>
      </c>
      <c r="D23" s="70" t="s">
        <v>37</v>
      </c>
      <c r="E23" s="70" t="s">
        <v>11</v>
      </c>
      <c r="F23" s="71">
        <v>10</v>
      </c>
      <c r="G23" s="72">
        <f t="shared" si="0"/>
        <v>0</v>
      </c>
      <c r="H23" s="70" t="s">
        <v>255</v>
      </c>
      <c r="J23" s="57" t="s">
        <v>204</v>
      </c>
      <c r="K23" s="58"/>
    </row>
    <row r="24" spans="1:11" ht="16.5" customHeight="1" x14ac:dyDescent="0.25">
      <c r="A24" s="1"/>
      <c r="B24" s="92" t="s">
        <v>38</v>
      </c>
      <c r="C24" s="69" t="s">
        <v>39</v>
      </c>
      <c r="D24" s="70" t="s">
        <v>40</v>
      </c>
      <c r="E24" s="70" t="s">
        <v>11</v>
      </c>
      <c r="F24" s="71">
        <v>10</v>
      </c>
      <c r="G24" s="72">
        <f t="shared" si="0"/>
        <v>0</v>
      </c>
      <c r="H24" s="70" t="s">
        <v>256</v>
      </c>
      <c r="J24" s="29" t="s">
        <v>211</v>
      </c>
      <c r="K24" s="30">
        <f>$A$17</f>
        <v>0</v>
      </c>
    </row>
    <row r="25" spans="1:11" x14ac:dyDescent="0.25">
      <c r="A25" s="1"/>
      <c r="B25" s="92" t="s">
        <v>41</v>
      </c>
      <c r="C25" s="69" t="s">
        <v>231</v>
      </c>
      <c r="D25" s="70" t="s">
        <v>42</v>
      </c>
      <c r="E25" s="70" t="s">
        <v>11</v>
      </c>
      <c r="F25" s="71">
        <v>10</v>
      </c>
      <c r="G25" s="72">
        <f t="shared" si="0"/>
        <v>0</v>
      </c>
      <c r="H25" s="70" t="s">
        <v>43</v>
      </c>
      <c r="J25" s="29" t="s">
        <v>212</v>
      </c>
      <c r="K25" s="31">
        <f>$A$29</f>
        <v>0</v>
      </c>
    </row>
    <row r="26" spans="1:11" x14ac:dyDescent="0.25">
      <c r="A26" s="1"/>
      <c r="B26" s="92" t="s">
        <v>44</v>
      </c>
      <c r="C26" s="93" t="s">
        <v>45</v>
      </c>
      <c r="D26" s="70" t="s">
        <v>46</v>
      </c>
      <c r="E26" s="70" t="s">
        <v>11</v>
      </c>
      <c r="F26" s="71">
        <v>10</v>
      </c>
      <c r="G26" s="72">
        <f t="shared" si="0"/>
        <v>0</v>
      </c>
      <c r="H26" s="70" t="s">
        <v>47</v>
      </c>
      <c r="J26" s="29" t="s">
        <v>213</v>
      </c>
      <c r="K26" s="30">
        <f>$A$37</f>
        <v>0</v>
      </c>
    </row>
    <row r="27" spans="1:11" x14ac:dyDescent="0.25">
      <c r="A27" s="1"/>
      <c r="B27" s="92" t="s">
        <v>48</v>
      </c>
      <c r="C27" s="69" t="s">
        <v>226</v>
      </c>
      <c r="D27" s="70" t="s">
        <v>49</v>
      </c>
      <c r="E27" s="70" t="s">
        <v>11</v>
      </c>
      <c r="F27" s="72">
        <v>10</v>
      </c>
      <c r="G27" s="72">
        <f t="shared" si="0"/>
        <v>0</v>
      </c>
      <c r="H27" s="70" t="s">
        <v>257</v>
      </c>
      <c r="J27" s="29" t="s">
        <v>67</v>
      </c>
      <c r="K27" s="30">
        <f>$A$70</f>
        <v>0</v>
      </c>
    </row>
    <row r="28" spans="1:11" ht="15.75" thickBot="1" x14ac:dyDescent="0.3">
      <c r="A28" s="5"/>
      <c r="B28" s="83" t="s">
        <v>50</v>
      </c>
      <c r="C28" s="94" t="s">
        <v>232</v>
      </c>
      <c r="D28" s="95" t="s">
        <v>51</v>
      </c>
      <c r="E28" s="95" t="s">
        <v>11</v>
      </c>
      <c r="F28" s="96">
        <v>10</v>
      </c>
      <c r="G28" s="97">
        <f t="shared" si="0"/>
        <v>0</v>
      </c>
      <c r="H28" s="70" t="s">
        <v>258</v>
      </c>
      <c r="J28" s="29" t="s">
        <v>154</v>
      </c>
      <c r="K28" s="30">
        <f>$A$89</f>
        <v>0</v>
      </c>
    </row>
    <row r="29" spans="1:11" ht="15.75" thickBot="1" x14ac:dyDescent="0.3">
      <c r="A29" s="166">
        <f>SUM(A19:A28)</f>
        <v>0</v>
      </c>
      <c r="B29" s="98"/>
      <c r="C29" s="99"/>
      <c r="D29" s="100"/>
      <c r="E29" s="100"/>
      <c r="F29" s="101"/>
      <c r="G29" s="102">
        <f>SUM(G19:G28)</f>
        <v>0</v>
      </c>
      <c r="H29" s="89"/>
      <c r="J29" s="29" t="s">
        <v>182</v>
      </c>
      <c r="K29" s="30">
        <f>$A$94</f>
        <v>0</v>
      </c>
    </row>
    <row r="30" spans="1:11" ht="21.75" thickBot="1" x14ac:dyDescent="0.4">
      <c r="A30" s="168"/>
      <c r="B30" s="103" t="s">
        <v>52</v>
      </c>
      <c r="C30" s="104"/>
      <c r="D30" s="105"/>
      <c r="E30" s="105"/>
      <c r="F30" s="106"/>
      <c r="G30" s="107"/>
      <c r="H30" s="105"/>
      <c r="J30" s="29" t="s">
        <v>214</v>
      </c>
      <c r="K30" s="32">
        <f>$A$97</f>
        <v>0</v>
      </c>
    </row>
    <row r="31" spans="1:11" ht="21.75" thickBot="1" x14ac:dyDescent="0.4">
      <c r="A31" s="7"/>
      <c r="B31" s="68" t="s">
        <v>53</v>
      </c>
      <c r="C31" s="69" t="s">
        <v>54</v>
      </c>
      <c r="D31" s="108"/>
      <c r="E31" s="70" t="s">
        <v>55</v>
      </c>
      <c r="F31" s="72">
        <v>11.5</v>
      </c>
      <c r="G31" s="109">
        <f t="shared" si="0"/>
        <v>0</v>
      </c>
      <c r="H31" s="70" t="s">
        <v>259</v>
      </c>
      <c r="J31" s="27" t="s">
        <v>205</v>
      </c>
      <c r="K31" s="33">
        <f>SUM(K24:K30)</f>
        <v>0</v>
      </c>
    </row>
    <row r="32" spans="1:11" x14ac:dyDescent="0.25">
      <c r="A32" s="7"/>
      <c r="B32" s="68" t="s">
        <v>56</v>
      </c>
      <c r="C32" s="69" t="s">
        <v>57</v>
      </c>
      <c r="D32" s="108"/>
      <c r="E32" s="70" t="s">
        <v>234</v>
      </c>
      <c r="F32" s="72">
        <v>28.5</v>
      </c>
      <c r="G32" s="109">
        <f t="shared" si="0"/>
        <v>0</v>
      </c>
      <c r="H32" s="70" t="s">
        <v>58</v>
      </c>
    </row>
    <row r="33" spans="1:11" ht="30" x14ac:dyDescent="0.25">
      <c r="A33" s="7"/>
      <c r="B33" s="68" t="s">
        <v>59</v>
      </c>
      <c r="C33" s="69" t="s">
        <v>60</v>
      </c>
      <c r="D33" s="108"/>
      <c r="E33" s="70" t="s">
        <v>235</v>
      </c>
      <c r="F33" s="72">
        <v>28.5</v>
      </c>
      <c r="G33" s="109">
        <f t="shared" si="0"/>
        <v>0</v>
      </c>
      <c r="H33" s="70" t="s">
        <v>58</v>
      </c>
    </row>
    <row r="34" spans="1:11" ht="18.75" x14ac:dyDescent="0.3">
      <c r="A34" s="7"/>
      <c r="B34" s="68" t="s">
        <v>61</v>
      </c>
      <c r="C34" s="69" t="s">
        <v>62</v>
      </c>
      <c r="D34" s="108"/>
      <c r="E34" s="70" t="s">
        <v>236</v>
      </c>
      <c r="F34" s="72">
        <v>30.95</v>
      </c>
      <c r="G34" s="109">
        <f t="shared" si="0"/>
        <v>0</v>
      </c>
      <c r="H34" s="70" t="s">
        <v>58</v>
      </c>
      <c r="J34" s="53" t="s">
        <v>206</v>
      </c>
      <c r="K34" s="53"/>
    </row>
    <row r="35" spans="1:11" x14ac:dyDescent="0.25">
      <c r="A35" s="7"/>
      <c r="B35" s="110" t="s">
        <v>63</v>
      </c>
      <c r="C35" s="69" t="s">
        <v>64</v>
      </c>
      <c r="D35" s="108"/>
      <c r="E35" s="70" t="s">
        <v>236</v>
      </c>
      <c r="F35" s="72">
        <v>29.95</v>
      </c>
      <c r="G35" s="109">
        <f t="shared" si="0"/>
        <v>0</v>
      </c>
      <c r="H35" s="70" t="s">
        <v>58</v>
      </c>
      <c r="J35" s="54" t="s">
        <v>245</v>
      </c>
      <c r="K35" s="54"/>
    </row>
    <row r="36" spans="1:11" ht="15.75" thickBot="1" x14ac:dyDescent="0.3">
      <c r="A36" s="5"/>
      <c r="B36" s="110" t="s">
        <v>65</v>
      </c>
      <c r="C36" s="69" t="s">
        <v>64</v>
      </c>
      <c r="D36" s="108"/>
      <c r="E36" s="70" t="s">
        <v>236</v>
      </c>
      <c r="F36" s="72">
        <v>29.95</v>
      </c>
      <c r="G36" s="97">
        <f t="shared" si="0"/>
        <v>0</v>
      </c>
      <c r="H36" s="70" t="s">
        <v>58</v>
      </c>
      <c r="J36" s="34" t="s">
        <v>242</v>
      </c>
      <c r="K36" s="35"/>
    </row>
    <row r="37" spans="1:11" ht="15.75" thickBot="1" x14ac:dyDescent="0.3">
      <c r="A37" s="166">
        <f>SUM(A31:A36)</f>
        <v>0</v>
      </c>
      <c r="B37" s="111"/>
      <c r="C37" s="112"/>
      <c r="D37" s="113"/>
      <c r="E37" s="114"/>
      <c r="F37" s="115"/>
      <c r="G37" s="102">
        <f>SUM(G31:G36)</f>
        <v>0</v>
      </c>
      <c r="H37" s="114"/>
      <c r="J37" s="50" t="s">
        <v>217</v>
      </c>
      <c r="K37" s="50"/>
    </row>
    <row r="38" spans="1:11" ht="21" x14ac:dyDescent="0.25">
      <c r="A38" s="167"/>
      <c r="B38" s="64" t="s">
        <v>67</v>
      </c>
      <c r="C38" s="65"/>
      <c r="D38" s="66"/>
      <c r="E38" s="67"/>
      <c r="F38" s="67"/>
      <c r="G38" s="116"/>
      <c r="H38" s="67"/>
      <c r="J38" s="49" t="s">
        <v>207</v>
      </c>
      <c r="K38" s="49"/>
    </row>
    <row r="39" spans="1:11" ht="15" customHeight="1" x14ac:dyDescent="0.3">
      <c r="A39" s="9"/>
      <c r="B39" s="117" t="s">
        <v>68</v>
      </c>
      <c r="C39" s="118" t="s">
        <v>69</v>
      </c>
      <c r="D39" s="70" t="s">
        <v>70</v>
      </c>
      <c r="E39" s="70" t="s">
        <v>71</v>
      </c>
      <c r="F39" s="72">
        <v>2.5</v>
      </c>
      <c r="G39" s="119">
        <f t="shared" ref="G39:G69" si="1">A39*F39</f>
        <v>0</v>
      </c>
      <c r="H39" s="70" t="s">
        <v>260</v>
      </c>
      <c r="J39" s="55" t="s">
        <v>227</v>
      </c>
      <c r="K39" s="56"/>
    </row>
    <row r="40" spans="1:11" ht="15" customHeight="1" x14ac:dyDescent="0.25">
      <c r="A40" s="9"/>
      <c r="B40" s="117" t="s">
        <v>68</v>
      </c>
      <c r="C40" s="118" t="s">
        <v>69</v>
      </c>
      <c r="D40" s="70" t="s">
        <v>70</v>
      </c>
      <c r="E40" s="70" t="s">
        <v>71</v>
      </c>
      <c r="F40" s="72">
        <v>3.5</v>
      </c>
      <c r="G40" s="119">
        <f t="shared" si="1"/>
        <v>0</v>
      </c>
      <c r="H40" s="70" t="s">
        <v>261</v>
      </c>
    </row>
    <row r="41" spans="1:11" ht="15" customHeight="1" x14ac:dyDescent="0.25">
      <c r="A41" s="9"/>
      <c r="B41" s="117" t="s">
        <v>72</v>
      </c>
      <c r="C41" s="118" t="s">
        <v>73</v>
      </c>
      <c r="D41" s="70" t="s">
        <v>74</v>
      </c>
      <c r="E41" s="70" t="s">
        <v>71</v>
      </c>
      <c r="F41" s="72">
        <v>2.5</v>
      </c>
      <c r="G41" s="119">
        <f t="shared" si="1"/>
        <v>0</v>
      </c>
      <c r="H41" s="70" t="s">
        <v>262</v>
      </c>
    </row>
    <row r="42" spans="1:11" ht="26.25" customHeight="1" x14ac:dyDescent="0.25">
      <c r="A42" s="9"/>
      <c r="B42" s="120" t="s">
        <v>75</v>
      </c>
      <c r="C42" s="94" t="s">
        <v>76</v>
      </c>
      <c r="D42" s="70" t="s">
        <v>77</v>
      </c>
      <c r="E42" s="70" t="s">
        <v>55</v>
      </c>
      <c r="F42" s="72">
        <v>7.5</v>
      </c>
      <c r="G42" s="119">
        <f t="shared" si="1"/>
        <v>0</v>
      </c>
      <c r="H42" s="70" t="s">
        <v>263</v>
      </c>
    </row>
    <row r="43" spans="1:11" ht="32.25" customHeight="1" x14ac:dyDescent="0.25">
      <c r="A43" s="9"/>
      <c r="B43" s="121" t="s">
        <v>233</v>
      </c>
      <c r="C43" s="122" t="s">
        <v>228</v>
      </c>
      <c r="D43" s="123" t="s">
        <v>78</v>
      </c>
      <c r="E43" s="124" t="s">
        <v>79</v>
      </c>
      <c r="F43" s="125">
        <v>27</v>
      </c>
      <c r="G43" s="126">
        <f t="shared" si="1"/>
        <v>0</v>
      </c>
      <c r="H43" s="123" t="s">
        <v>264</v>
      </c>
    </row>
    <row r="44" spans="1:11" ht="30" x14ac:dyDescent="0.25">
      <c r="A44" s="9"/>
      <c r="B44" s="127" t="s">
        <v>80</v>
      </c>
      <c r="C44" s="128" t="s">
        <v>81</v>
      </c>
      <c r="D44" s="123" t="s">
        <v>82</v>
      </c>
      <c r="E44" s="124" t="s">
        <v>83</v>
      </c>
      <c r="F44" s="125">
        <v>27</v>
      </c>
      <c r="G44" s="126">
        <f t="shared" si="1"/>
        <v>0</v>
      </c>
      <c r="H44" s="123" t="s">
        <v>265</v>
      </c>
    </row>
    <row r="45" spans="1:11" ht="15" customHeight="1" x14ac:dyDescent="0.25">
      <c r="A45" s="9"/>
      <c r="B45" s="120" t="s">
        <v>84</v>
      </c>
      <c r="C45" s="94" t="s">
        <v>81</v>
      </c>
      <c r="D45" s="70" t="s">
        <v>82</v>
      </c>
      <c r="E45" s="70" t="s">
        <v>55</v>
      </c>
      <c r="F45" s="72">
        <v>5</v>
      </c>
      <c r="G45" s="119">
        <f t="shared" si="1"/>
        <v>0</v>
      </c>
      <c r="H45" s="70" t="s">
        <v>266</v>
      </c>
    </row>
    <row r="46" spans="1:11" ht="15" customHeight="1" x14ac:dyDescent="0.25">
      <c r="A46" s="9"/>
      <c r="B46" s="117" t="s">
        <v>85</v>
      </c>
      <c r="C46" s="118" t="s">
        <v>86</v>
      </c>
      <c r="D46" s="70" t="s">
        <v>87</v>
      </c>
      <c r="E46" s="70" t="s">
        <v>55</v>
      </c>
      <c r="F46" s="72">
        <v>5</v>
      </c>
      <c r="G46" s="119">
        <f t="shared" si="1"/>
        <v>0</v>
      </c>
      <c r="H46" s="70" t="s">
        <v>267</v>
      </c>
    </row>
    <row r="47" spans="1:11" ht="15" customHeight="1" x14ac:dyDescent="0.25">
      <c r="A47" s="9"/>
      <c r="B47" s="117" t="s">
        <v>88</v>
      </c>
      <c r="C47" s="93" t="s">
        <v>89</v>
      </c>
      <c r="D47" s="70" t="s">
        <v>90</v>
      </c>
      <c r="E47" s="70" t="s">
        <v>55</v>
      </c>
      <c r="F47" s="72">
        <v>5</v>
      </c>
      <c r="G47" s="119">
        <f t="shared" si="1"/>
        <v>0</v>
      </c>
      <c r="H47" s="70" t="s">
        <v>268</v>
      </c>
    </row>
    <row r="48" spans="1:11" ht="15" customHeight="1" x14ac:dyDescent="0.25">
      <c r="A48" s="9"/>
      <c r="B48" s="117" t="s">
        <v>91</v>
      </c>
      <c r="C48" s="93" t="s">
        <v>92</v>
      </c>
      <c r="D48" s="70" t="s">
        <v>93</v>
      </c>
      <c r="E48" s="70" t="s">
        <v>55</v>
      </c>
      <c r="F48" s="72">
        <v>5</v>
      </c>
      <c r="G48" s="119">
        <f t="shared" si="1"/>
        <v>0</v>
      </c>
      <c r="H48" s="70" t="s">
        <v>267</v>
      </c>
    </row>
    <row r="49" spans="1:8" x14ac:dyDescent="0.25">
      <c r="A49" s="9"/>
      <c r="B49" s="117" t="s">
        <v>94</v>
      </c>
      <c r="C49" s="93" t="s">
        <v>95</v>
      </c>
      <c r="D49" s="70" t="s">
        <v>96</v>
      </c>
      <c r="E49" s="70" t="s">
        <v>11</v>
      </c>
      <c r="F49" s="72">
        <v>6</v>
      </c>
      <c r="G49" s="119">
        <f t="shared" si="1"/>
        <v>0</v>
      </c>
      <c r="H49" s="70" t="s">
        <v>266</v>
      </c>
    </row>
    <row r="50" spans="1:8" ht="15" customHeight="1" x14ac:dyDescent="0.25">
      <c r="A50" s="9"/>
      <c r="B50" s="117" t="s">
        <v>97</v>
      </c>
      <c r="C50" s="93" t="s">
        <v>98</v>
      </c>
      <c r="D50" s="70" t="s">
        <v>99</v>
      </c>
      <c r="E50" s="70" t="s">
        <v>71</v>
      </c>
      <c r="F50" s="72">
        <v>2.5</v>
      </c>
      <c r="G50" s="119">
        <f t="shared" si="1"/>
        <v>0</v>
      </c>
      <c r="H50" s="70" t="s">
        <v>266</v>
      </c>
    </row>
    <row r="51" spans="1:8" ht="30" x14ac:dyDescent="0.25">
      <c r="A51" s="9"/>
      <c r="B51" s="78" t="s">
        <v>100</v>
      </c>
      <c r="C51" s="129" t="s">
        <v>101</v>
      </c>
      <c r="D51" s="123" t="s">
        <v>102</v>
      </c>
      <c r="E51" s="130" t="s">
        <v>103</v>
      </c>
      <c r="F51" s="125">
        <v>29.25</v>
      </c>
      <c r="G51" s="126">
        <f t="shared" si="1"/>
        <v>0</v>
      </c>
      <c r="H51" s="123" t="s">
        <v>269</v>
      </c>
    </row>
    <row r="52" spans="1:8" ht="30" x14ac:dyDescent="0.25">
      <c r="A52" s="9"/>
      <c r="B52" s="117" t="s">
        <v>104</v>
      </c>
      <c r="C52" s="93" t="s">
        <v>101</v>
      </c>
      <c r="D52" s="70" t="s">
        <v>102</v>
      </c>
      <c r="E52" s="70" t="s">
        <v>71</v>
      </c>
      <c r="F52" s="72">
        <v>2.5</v>
      </c>
      <c r="G52" s="119">
        <f t="shared" si="1"/>
        <v>0</v>
      </c>
      <c r="H52" s="70" t="s">
        <v>270</v>
      </c>
    </row>
    <row r="53" spans="1:8" x14ac:dyDescent="0.25">
      <c r="A53" s="9"/>
      <c r="B53" s="117" t="s">
        <v>105</v>
      </c>
      <c r="C53" s="93" t="s">
        <v>106</v>
      </c>
      <c r="D53" s="70" t="s">
        <v>107</v>
      </c>
      <c r="E53" s="70" t="s">
        <v>55</v>
      </c>
      <c r="F53" s="72">
        <v>5</v>
      </c>
      <c r="G53" s="119">
        <f t="shared" si="1"/>
        <v>0</v>
      </c>
      <c r="H53" s="70" t="s">
        <v>243</v>
      </c>
    </row>
    <row r="54" spans="1:8" x14ac:dyDescent="0.25">
      <c r="A54" s="9"/>
      <c r="B54" s="117" t="s">
        <v>108</v>
      </c>
      <c r="C54" s="93" t="s">
        <v>109</v>
      </c>
      <c r="D54" s="70" t="s">
        <v>110</v>
      </c>
      <c r="E54" s="70" t="s">
        <v>11</v>
      </c>
      <c r="F54" s="71">
        <v>10</v>
      </c>
      <c r="G54" s="119">
        <f t="shared" si="1"/>
        <v>0</v>
      </c>
      <c r="H54" s="70" t="s">
        <v>271</v>
      </c>
    </row>
    <row r="55" spans="1:8" ht="30" x14ac:dyDescent="0.25">
      <c r="A55" s="9"/>
      <c r="B55" s="117" t="s">
        <v>111</v>
      </c>
      <c r="C55" s="93" t="s">
        <v>112</v>
      </c>
      <c r="D55" s="70" t="s">
        <v>113</v>
      </c>
      <c r="E55" s="70" t="s">
        <v>71</v>
      </c>
      <c r="F55" s="71">
        <v>2.5</v>
      </c>
      <c r="G55" s="119">
        <f t="shared" si="1"/>
        <v>0</v>
      </c>
      <c r="H55" s="70" t="s">
        <v>272</v>
      </c>
    </row>
    <row r="56" spans="1:8" x14ac:dyDescent="0.25">
      <c r="A56" s="9"/>
      <c r="B56" s="117" t="s">
        <v>114</v>
      </c>
      <c r="C56" s="93" t="s">
        <v>115</v>
      </c>
      <c r="D56" s="70" t="s">
        <v>116</v>
      </c>
      <c r="E56" s="70" t="s">
        <v>71</v>
      </c>
      <c r="F56" s="71">
        <v>2.5</v>
      </c>
      <c r="G56" s="119">
        <f t="shared" si="1"/>
        <v>0</v>
      </c>
      <c r="H56" s="70" t="s">
        <v>273</v>
      </c>
    </row>
    <row r="57" spans="1:8" x14ac:dyDescent="0.25">
      <c r="A57" s="9"/>
      <c r="B57" s="117" t="s">
        <v>117</v>
      </c>
      <c r="C57" s="93" t="s">
        <v>118</v>
      </c>
      <c r="D57" s="70" t="s">
        <v>119</v>
      </c>
      <c r="E57" s="70" t="s">
        <v>120</v>
      </c>
      <c r="F57" s="71">
        <v>1.5</v>
      </c>
      <c r="G57" s="119">
        <f t="shared" si="1"/>
        <v>0</v>
      </c>
      <c r="H57" s="70" t="s">
        <v>274</v>
      </c>
    </row>
    <row r="58" spans="1:8" x14ac:dyDescent="0.25">
      <c r="A58" s="9"/>
      <c r="B58" s="117" t="s">
        <v>117</v>
      </c>
      <c r="C58" s="93" t="s">
        <v>118</v>
      </c>
      <c r="D58" s="70" t="s">
        <v>119</v>
      </c>
      <c r="E58" s="70" t="s">
        <v>11</v>
      </c>
      <c r="F58" s="71">
        <v>6</v>
      </c>
      <c r="G58" s="119">
        <f t="shared" si="1"/>
        <v>0</v>
      </c>
      <c r="H58" s="70" t="s">
        <v>267</v>
      </c>
    </row>
    <row r="59" spans="1:8" x14ac:dyDescent="0.25">
      <c r="A59" s="9"/>
      <c r="B59" s="117" t="s">
        <v>121</v>
      </c>
      <c r="C59" s="93" t="s">
        <v>122</v>
      </c>
      <c r="D59" s="70" t="s">
        <v>123</v>
      </c>
      <c r="E59" s="70" t="s">
        <v>120</v>
      </c>
      <c r="F59" s="71">
        <v>1.5</v>
      </c>
      <c r="G59" s="119">
        <f>A59*F59</f>
        <v>0</v>
      </c>
      <c r="H59" s="70" t="s">
        <v>275</v>
      </c>
    </row>
    <row r="60" spans="1:8" x14ac:dyDescent="0.25">
      <c r="A60" s="9"/>
      <c r="B60" s="117" t="s">
        <v>121</v>
      </c>
      <c r="C60" s="93" t="s">
        <v>122</v>
      </c>
      <c r="D60" s="70" t="s">
        <v>123</v>
      </c>
      <c r="E60" s="70" t="s">
        <v>11</v>
      </c>
      <c r="F60" s="71">
        <v>6</v>
      </c>
      <c r="G60" s="119">
        <f>A60*F60</f>
        <v>0</v>
      </c>
      <c r="H60" s="70" t="s">
        <v>276</v>
      </c>
    </row>
    <row r="61" spans="1:8" x14ac:dyDescent="0.25">
      <c r="A61" s="9"/>
      <c r="B61" s="117" t="s">
        <v>124</v>
      </c>
      <c r="C61" s="93" t="s">
        <v>125</v>
      </c>
      <c r="D61" s="70" t="s">
        <v>126</v>
      </c>
      <c r="E61" s="70" t="s">
        <v>71</v>
      </c>
      <c r="F61" s="71">
        <v>2.5</v>
      </c>
      <c r="G61" s="119">
        <f t="shared" si="1"/>
        <v>0</v>
      </c>
      <c r="H61" s="70" t="s">
        <v>292</v>
      </c>
    </row>
    <row r="62" spans="1:8" x14ac:dyDescent="0.25">
      <c r="A62" s="9"/>
      <c r="B62" s="117" t="s">
        <v>127</v>
      </c>
      <c r="C62" s="69" t="s">
        <v>128</v>
      </c>
      <c r="D62" s="70" t="s">
        <v>129</v>
      </c>
      <c r="E62" s="70" t="s">
        <v>11</v>
      </c>
      <c r="F62" s="71">
        <v>6</v>
      </c>
      <c r="G62" s="119">
        <f t="shared" si="1"/>
        <v>0</v>
      </c>
      <c r="H62" s="70" t="s">
        <v>277</v>
      </c>
    </row>
    <row r="63" spans="1:8" x14ac:dyDescent="0.25">
      <c r="A63" s="9"/>
      <c r="B63" s="131" t="s">
        <v>130</v>
      </c>
      <c r="C63" s="132" t="s">
        <v>131</v>
      </c>
      <c r="D63" s="133" t="s">
        <v>132</v>
      </c>
      <c r="E63" s="134" t="s">
        <v>133</v>
      </c>
      <c r="F63" s="135">
        <v>4.45</v>
      </c>
      <c r="G63" s="136">
        <f t="shared" si="1"/>
        <v>0</v>
      </c>
      <c r="H63" s="133" t="s">
        <v>278</v>
      </c>
    </row>
    <row r="64" spans="1:8" x14ac:dyDescent="0.25">
      <c r="A64" s="9"/>
      <c r="B64" s="117" t="s">
        <v>134</v>
      </c>
      <c r="C64" s="69" t="s">
        <v>135</v>
      </c>
      <c r="D64" s="70" t="s">
        <v>136</v>
      </c>
      <c r="E64" s="70" t="s">
        <v>11</v>
      </c>
      <c r="F64" s="71">
        <v>6</v>
      </c>
      <c r="G64" s="119">
        <f t="shared" si="1"/>
        <v>0</v>
      </c>
      <c r="H64" s="70" t="s">
        <v>279</v>
      </c>
    </row>
    <row r="65" spans="1:8" ht="28.5" customHeight="1" x14ac:dyDescent="0.25">
      <c r="A65" s="9"/>
      <c r="B65" s="78" t="s">
        <v>137</v>
      </c>
      <c r="C65" s="122" t="s">
        <v>138</v>
      </c>
      <c r="D65" s="123" t="s">
        <v>139</v>
      </c>
      <c r="E65" s="130" t="s">
        <v>221</v>
      </c>
      <c r="F65" s="125">
        <v>27</v>
      </c>
      <c r="G65" s="126">
        <f t="shared" si="1"/>
        <v>0</v>
      </c>
      <c r="H65" s="123" t="s">
        <v>266</v>
      </c>
    </row>
    <row r="66" spans="1:8" x14ac:dyDescent="0.25">
      <c r="A66" s="9"/>
      <c r="B66" s="117" t="s">
        <v>140</v>
      </c>
      <c r="C66" s="69" t="s">
        <v>138</v>
      </c>
      <c r="D66" s="70" t="s">
        <v>139</v>
      </c>
      <c r="E66" s="70" t="s">
        <v>11</v>
      </c>
      <c r="F66" s="71">
        <v>6</v>
      </c>
      <c r="G66" s="119">
        <f t="shared" si="1"/>
        <v>0</v>
      </c>
      <c r="H66" s="70" t="s">
        <v>271</v>
      </c>
    </row>
    <row r="67" spans="1:8" x14ac:dyDescent="0.25">
      <c r="A67" s="9"/>
      <c r="B67" s="117" t="s">
        <v>141</v>
      </c>
      <c r="C67" s="69" t="s">
        <v>142</v>
      </c>
      <c r="D67" s="70" t="s">
        <v>143</v>
      </c>
      <c r="E67" s="70" t="s">
        <v>28</v>
      </c>
      <c r="F67" s="71">
        <v>10</v>
      </c>
      <c r="G67" s="119">
        <f t="shared" si="1"/>
        <v>0</v>
      </c>
      <c r="H67" s="70" t="s">
        <v>280</v>
      </c>
    </row>
    <row r="68" spans="1:8" ht="30" x14ac:dyDescent="0.25">
      <c r="A68" s="9"/>
      <c r="B68" s="117" t="s">
        <v>144</v>
      </c>
      <c r="C68" s="69" t="s">
        <v>145</v>
      </c>
      <c r="D68" s="70" t="s">
        <v>146</v>
      </c>
      <c r="E68" s="70" t="s">
        <v>11</v>
      </c>
      <c r="F68" s="71">
        <v>6</v>
      </c>
      <c r="G68" s="119">
        <f t="shared" si="1"/>
        <v>0</v>
      </c>
      <c r="H68" s="70" t="s">
        <v>281</v>
      </c>
    </row>
    <row r="69" spans="1:8" ht="30.75" thickBot="1" x14ac:dyDescent="0.3">
      <c r="A69" s="10"/>
      <c r="B69" s="117" t="s">
        <v>147</v>
      </c>
      <c r="C69" s="69" t="s">
        <v>148</v>
      </c>
      <c r="D69" s="70" t="s">
        <v>149</v>
      </c>
      <c r="E69" s="70" t="s">
        <v>11</v>
      </c>
      <c r="F69" s="71">
        <v>6</v>
      </c>
      <c r="G69" s="137">
        <f t="shared" si="1"/>
        <v>0</v>
      </c>
      <c r="H69" s="70" t="s">
        <v>268</v>
      </c>
    </row>
    <row r="70" spans="1:8" ht="15.75" thickBot="1" x14ac:dyDescent="0.3">
      <c r="A70" s="4">
        <f>SUM(A39:A69)</f>
        <v>0</v>
      </c>
      <c r="B70" s="138"/>
      <c r="C70" s="85"/>
      <c r="D70" s="86"/>
      <c r="E70" s="86"/>
      <c r="F70" s="87"/>
      <c r="G70" s="88">
        <f>SUM(G39:G69)</f>
        <v>0</v>
      </c>
      <c r="H70" s="89"/>
    </row>
    <row r="71" spans="1:8" ht="21" x14ac:dyDescent="0.25">
      <c r="A71" s="16"/>
      <c r="B71" s="139" t="s">
        <v>154</v>
      </c>
      <c r="C71" s="140"/>
      <c r="D71" s="141"/>
      <c r="E71" s="141"/>
      <c r="F71" s="141"/>
      <c r="G71" s="142"/>
      <c r="H71" s="141"/>
    </row>
    <row r="72" spans="1:8" x14ac:dyDescent="0.25">
      <c r="A72" s="1"/>
      <c r="B72" s="143" t="s">
        <v>155</v>
      </c>
      <c r="C72" s="69" t="s">
        <v>156</v>
      </c>
      <c r="D72" s="70"/>
      <c r="E72" s="70" t="s">
        <v>55</v>
      </c>
      <c r="F72" s="70">
        <v>7.25</v>
      </c>
      <c r="G72" s="119">
        <f t="shared" ref="G72:G88" si="2">A72*F72</f>
        <v>0</v>
      </c>
      <c r="H72" s="68" t="s">
        <v>282</v>
      </c>
    </row>
    <row r="73" spans="1:8" x14ac:dyDescent="0.25">
      <c r="A73" s="1"/>
      <c r="B73" s="68" t="s">
        <v>157</v>
      </c>
      <c r="C73" s="69" t="s">
        <v>156</v>
      </c>
      <c r="D73" s="70"/>
      <c r="E73" s="70" t="s">
        <v>55</v>
      </c>
      <c r="F73" s="72">
        <v>6</v>
      </c>
      <c r="G73" s="119">
        <f t="shared" si="2"/>
        <v>0</v>
      </c>
      <c r="H73" s="68" t="s">
        <v>283</v>
      </c>
    </row>
    <row r="74" spans="1:8" x14ac:dyDescent="0.25">
      <c r="A74" s="1"/>
      <c r="B74" s="68" t="s">
        <v>158</v>
      </c>
      <c r="C74" s="69" t="s">
        <v>156</v>
      </c>
      <c r="D74" s="70"/>
      <c r="E74" s="70" t="s">
        <v>55</v>
      </c>
      <c r="F74" s="72">
        <v>6</v>
      </c>
      <c r="G74" s="119">
        <f t="shared" si="2"/>
        <v>0</v>
      </c>
      <c r="H74" s="68" t="s">
        <v>283</v>
      </c>
    </row>
    <row r="75" spans="1:8" x14ac:dyDescent="0.25">
      <c r="A75" s="1"/>
      <c r="B75" s="143" t="s">
        <v>159</v>
      </c>
      <c r="C75" s="69" t="s">
        <v>156</v>
      </c>
      <c r="D75" s="70"/>
      <c r="E75" s="70" t="s">
        <v>55</v>
      </c>
      <c r="F75" s="70">
        <v>7.25</v>
      </c>
      <c r="G75" s="119">
        <f t="shared" si="2"/>
        <v>0</v>
      </c>
      <c r="H75" s="68" t="s">
        <v>284</v>
      </c>
    </row>
    <row r="76" spans="1:8" x14ac:dyDescent="0.25">
      <c r="A76" s="1"/>
      <c r="B76" s="68" t="s">
        <v>160</v>
      </c>
      <c r="C76" s="69" t="s">
        <v>156</v>
      </c>
      <c r="D76" s="70"/>
      <c r="E76" s="70" t="s">
        <v>55</v>
      </c>
      <c r="F76" s="70">
        <v>7.25</v>
      </c>
      <c r="G76" s="119">
        <f t="shared" si="2"/>
        <v>0</v>
      </c>
      <c r="H76" s="68" t="s">
        <v>285</v>
      </c>
    </row>
    <row r="77" spans="1:8" x14ac:dyDescent="0.25">
      <c r="A77" s="1"/>
      <c r="B77" s="68" t="s">
        <v>161</v>
      </c>
      <c r="C77" s="69" t="s">
        <v>162</v>
      </c>
      <c r="D77" s="70"/>
      <c r="E77" s="70" t="s">
        <v>55</v>
      </c>
      <c r="F77" s="70">
        <v>6.85</v>
      </c>
      <c r="G77" s="119">
        <f t="shared" si="2"/>
        <v>0</v>
      </c>
      <c r="H77" s="68" t="s">
        <v>286</v>
      </c>
    </row>
    <row r="78" spans="1:8" x14ac:dyDescent="0.25">
      <c r="A78" s="1"/>
      <c r="B78" s="68" t="s">
        <v>163</v>
      </c>
      <c r="C78" s="69" t="s">
        <v>164</v>
      </c>
      <c r="D78" s="70"/>
      <c r="E78" s="70" t="s">
        <v>55</v>
      </c>
      <c r="F78" s="70">
        <v>6.85</v>
      </c>
      <c r="G78" s="119">
        <f t="shared" si="2"/>
        <v>0</v>
      </c>
      <c r="H78" s="70" t="s">
        <v>293</v>
      </c>
    </row>
    <row r="79" spans="1:8" x14ac:dyDescent="0.25">
      <c r="A79" s="1"/>
      <c r="B79" s="68" t="s">
        <v>165</v>
      </c>
      <c r="C79" s="69" t="s">
        <v>166</v>
      </c>
      <c r="D79" s="70"/>
      <c r="E79" s="70" t="s">
        <v>55</v>
      </c>
      <c r="F79" s="70">
        <v>6.85</v>
      </c>
      <c r="G79" s="119">
        <f t="shared" si="2"/>
        <v>0</v>
      </c>
      <c r="H79" s="70" t="s">
        <v>293</v>
      </c>
    </row>
    <row r="80" spans="1:8" x14ac:dyDescent="0.25">
      <c r="A80" s="1"/>
      <c r="B80" s="68" t="s">
        <v>167</v>
      </c>
      <c r="C80" s="69" t="s">
        <v>166</v>
      </c>
      <c r="D80" s="70"/>
      <c r="E80" s="70" t="s">
        <v>55</v>
      </c>
      <c r="F80" s="70">
        <v>6.85</v>
      </c>
      <c r="G80" s="119">
        <f t="shared" si="2"/>
        <v>0</v>
      </c>
      <c r="H80" s="70" t="s">
        <v>294</v>
      </c>
    </row>
    <row r="81" spans="1:8" x14ac:dyDescent="0.25">
      <c r="A81" s="9"/>
      <c r="B81" s="117" t="s">
        <v>168</v>
      </c>
      <c r="C81" s="93" t="s">
        <v>169</v>
      </c>
      <c r="D81" s="70" t="s">
        <v>170</v>
      </c>
      <c r="E81" s="70" t="s">
        <v>55</v>
      </c>
      <c r="F81" s="72">
        <v>5</v>
      </c>
      <c r="G81" s="119">
        <f t="shared" si="2"/>
        <v>0</v>
      </c>
      <c r="H81" s="70" t="s">
        <v>274</v>
      </c>
    </row>
    <row r="82" spans="1:8" x14ac:dyDescent="0.25">
      <c r="A82" s="9"/>
      <c r="B82" s="117" t="s">
        <v>171</v>
      </c>
      <c r="C82" s="93" t="s">
        <v>229</v>
      </c>
      <c r="D82" s="70" t="s">
        <v>172</v>
      </c>
      <c r="E82" s="70" t="s">
        <v>55</v>
      </c>
      <c r="F82" s="72">
        <v>6.2</v>
      </c>
      <c r="G82" s="119">
        <f t="shared" si="2"/>
        <v>0</v>
      </c>
      <c r="H82" s="70" t="s">
        <v>287</v>
      </c>
    </row>
    <row r="83" spans="1:8" x14ac:dyDescent="0.25">
      <c r="A83" s="1"/>
      <c r="B83" s="68" t="s">
        <v>230</v>
      </c>
      <c r="C83" s="69" t="s">
        <v>173</v>
      </c>
      <c r="D83" s="70"/>
      <c r="E83" s="70" t="s">
        <v>55</v>
      </c>
      <c r="F83" s="70">
        <v>6.85</v>
      </c>
      <c r="G83" s="119">
        <f t="shared" si="2"/>
        <v>0</v>
      </c>
      <c r="H83" s="70" t="s">
        <v>273</v>
      </c>
    </row>
    <row r="84" spans="1:8" x14ac:dyDescent="0.25">
      <c r="A84" s="1"/>
      <c r="B84" s="144" t="s">
        <v>174</v>
      </c>
      <c r="C84" s="69" t="s">
        <v>175</v>
      </c>
      <c r="D84" s="70"/>
      <c r="E84" s="70" t="s">
        <v>55</v>
      </c>
      <c r="F84" s="70">
        <v>6.85</v>
      </c>
      <c r="G84" s="119">
        <f t="shared" si="2"/>
        <v>0</v>
      </c>
      <c r="H84" s="70" t="s">
        <v>266</v>
      </c>
    </row>
    <row r="85" spans="1:8" x14ac:dyDescent="0.25">
      <c r="A85" s="1"/>
      <c r="B85" s="68" t="s">
        <v>176</v>
      </c>
      <c r="C85" s="69" t="s">
        <v>173</v>
      </c>
      <c r="D85" s="145"/>
      <c r="E85" s="70" t="s">
        <v>11</v>
      </c>
      <c r="F85" s="70">
        <v>7.95</v>
      </c>
      <c r="G85" s="119">
        <f t="shared" si="2"/>
        <v>0</v>
      </c>
      <c r="H85" s="70" t="s">
        <v>295</v>
      </c>
    </row>
    <row r="86" spans="1:8" x14ac:dyDescent="0.25">
      <c r="A86" s="1"/>
      <c r="B86" s="68" t="s">
        <v>177</v>
      </c>
      <c r="C86" s="69" t="s">
        <v>173</v>
      </c>
      <c r="D86" s="145"/>
      <c r="E86" s="70" t="s">
        <v>11</v>
      </c>
      <c r="F86" s="70">
        <v>7.95</v>
      </c>
      <c r="G86" s="119">
        <f t="shared" si="2"/>
        <v>0</v>
      </c>
      <c r="H86" s="70" t="s">
        <v>296</v>
      </c>
    </row>
    <row r="87" spans="1:8" x14ac:dyDescent="0.25">
      <c r="A87" s="1"/>
      <c r="B87" s="68" t="s">
        <v>178</v>
      </c>
      <c r="C87" s="69" t="s">
        <v>179</v>
      </c>
      <c r="D87" s="70"/>
      <c r="E87" s="70" t="s">
        <v>55</v>
      </c>
      <c r="F87" s="70">
        <v>6.85</v>
      </c>
      <c r="G87" s="119">
        <f t="shared" si="2"/>
        <v>0</v>
      </c>
      <c r="H87" s="70" t="s">
        <v>288</v>
      </c>
    </row>
    <row r="88" spans="1:8" ht="15.75" thickBot="1" x14ac:dyDescent="0.3">
      <c r="A88" s="11"/>
      <c r="B88" s="68" t="s">
        <v>180</v>
      </c>
      <c r="C88" s="69" t="s">
        <v>181</v>
      </c>
      <c r="D88" s="70"/>
      <c r="E88" s="70" t="s">
        <v>55</v>
      </c>
      <c r="F88" s="72">
        <v>5</v>
      </c>
      <c r="G88" s="137">
        <f t="shared" si="2"/>
        <v>0</v>
      </c>
      <c r="H88" s="70" t="s">
        <v>274</v>
      </c>
    </row>
    <row r="89" spans="1:8" ht="15.75" thickBot="1" x14ac:dyDescent="0.3">
      <c r="A89" s="4">
        <f>SUM(A72:A88)</f>
        <v>0</v>
      </c>
      <c r="B89" s="84"/>
      <c r="C89" s="85"/>
      <c r="D89" s="86"/>
      <c r="E89" s="86"/>
      <c r="F89" s="87"/>
      <c r="G89" s="88">
        <f>SUM(G72:G88)</f>
        <v>0</v>
      </c>
      <c r="H89" s="89"/>
    </row>
    <row r="90" spans="1:8" ht="21" x14ac:dyDescent="0.25">
      <c r="A90" s="42"/>
      <c r="B90" s="139" t="s">
        <v>182</v>
      </c>
      <c r="C90" s="140"/>
      <c r="D90" s="141"/>
      <c r="E90" s="141"/>
      <c r="F90" s="141"/>
      <c r="G90" s="146"/>
      <c r="H90" s="141"/>
    </row>
    <row r="91" spans="1:8" x14ac:dyDescent="0.25">
      <c r="A91" s="1"/>
      <c r="B91" s="68" t="s">
        <v>183</v>
      </c>
      <c r="C91" s="69" t="s">
        <v>184</v>
      </c>
      <c r="D91" s="70" t="s">
        <v>146</v>
      </c>
      <c r="E91" s="70" t="s">
        <v>55</v>
      </c>
      <c r="F91" s="70">
        <v>6.85</v>
      </c>
      <c r="G91" s="72">
        <f>A91*F91</f>
        <v>0</v>
      </c>
      <c r="H91" s="70" t="s">
        <v>274</v>
      </c>
    </row>
    <row r="92" spans="1:8" x14ac:dyDescent="0.25">
      <c r="A92" s="1"/>
      <c r="B92" s="147" t="s">
        <v>185</v>
      </c>
      <c r="C92" s="148" t="s">
        <v>186</v>
      </c>
      <c r="D92" s="149" t="s">
        <v>187</v>
      </c>
      <c r="E92" s="149" t="s">
        <v>55</v>
      </c>
      <c r="F92" s="150">
        <v>5</v>
      </c>
      <c r="G92" s="150">
        <f>A92*F92</f>
        <v>0</v>
      </c>
      <c r="H92" s="149" t="s">
        <v>289</v>
      </c>
    </row>
    <row r="93" spans="1:8" ht="30.75" thickBot="1" x14ac:dyDescent="0.3">
      <c r="A93" s="12"/>
      <c r="B93" s="68" t="s">
        <v>188</v>
      </c>
      <c r="C93" s="69" t="s">
        <v>189</v>
      </c>
      <c r="D93" s="70" t="s">
        <v>190</v>
      </c>
      <c r="E93" s="70" t="s">
        <v>11</v>
      </c>
      <c r="F93" s="72">
        <v>12.5</v>
      </c>
      <c r="G93" s="150">
        <f>A93*F93</f>
        <v>0</v>
      </c>
      <c r="H93" s="149" t="s">
        <v>290</v>
      </c>
    </row>
    <row r="94" spans="1:8" ht="15.75" thickBot="1" x14ac:dyDescent="0.3">
      <c r="A94" s="4">
        <f>SUM(A91:A93)</f>
        <v>0</v>
      </c>
      <c r="B94" s="151"/>
      <c r="C94" s="112"/>
      <c r="D94" s="114"/>
      <c r="E94" s="114"/>
      <c r="F94" s="115"/>
      <c r="G94" s="88">
        <f>SUM(G91:G93)</f>
        <v>0</v>
      </c>
      <c r="H94" s="114"/>
    </row>
    <row r="95" spans="1:8" ht="21.75" thickBot="1" x14ac:dyDescent="0.3">
      <c r="A95" s="17"/>
      <c r="B95" s="139" t="s">
        <v>150</v>
      </c>
      <c r="C95" s="152"/>
      <c r="D95" s="141"/>
      <c r="E95" s="141"/>
      <c r="F95" s="141"/>
      <c r="G95" s="153"/>
      <c r="H95" s="141"/>
    </row>
    <row r="96" spans="1:8" ht="15.75" thickBot="1" x14ac:dyDescent="0.3">
      <c r="A96" s="1"/>
      <c r="B96" s="154" t="s">
        <v>151</v>
      </c>
      <c r="C96" s="110" t="s">
        <v>152</v>
      </c>
      <c r="D96" s="70" t="s">
        <v>153</v>
      </c>
      <c r="E96" s="70" t="s">
        <v>55</v>
      </c>
      <c r="F96" s="119">
        <v>7</v>
      </c>
      <c r="G96" s="88">
        <f>A96*F96</f>
        <v>0</v>
      </c>
      <c r="H96" s="155" t="s">
        <v>291</v>
      </c>
    </row>
    <row r="97" spans="1:8" ht="15.75" thickBot="1" x14ac:dyDescent="0.3">
      <c r="A97" s="4">
        <f>SUM(A96)</f>
        <v>0</v>
      </c>
      <c r="B97" s="151"/>
      <c r="C97" s="112"/>
      <c r="D97" s="114"/>
      <c r="E97" s="114"/>
      <c r="F97" s="115"/>
      <c r="G97" s="88">
        <f>SUM(G96)</f>
        <v>0</v>
      </c>
      <c r="H97" s="114"/>
    </row>
    <row r="98" spans="1:8" ht="21" x14ac:dyDescent="0.25">
      <c r="A98" s="41"/>
      <c r="B98" s="156" t="s">
        <v>191</v>
      </c>
      <c r="C98" s="157"/>
      <c r="D98" s="158"/>
      <c r="E98" s="159"/>
      <c r="F98" s="160"/>
      <c r="G98" s="161"/>
      <c r="H98" s="159"/>
    </row>
    <row r="99" spans="1:8" x14ac:dyDescent="0.25">
      <c r="A99" s="7"/>
      <c r="B99" s="162" t="s">
        <v>192</v>
      </c>
      <c r="C99" s="163"/>
      <c r="D99" s="113"/>
      <c r="E99" s="70" t="s">
        <v>237</v>
      </c>
      <c r="F99" s="72">
        <v>2.5</v>
      </c>
      <c r="G99" s="109">
        <f>A99*F99</f>
        <v>0</v>
      </c>
      <c r="H99" s="114"/>
    </row>
    <row r="100" spans="1:8" x14ac:dyDescent="0.25">
      <c r="A100" s="7"/>
      <c r="B100" s="162" t="s">
        <v>197</v>
      </c>
      <c r="C100" s="163"/>
      <c r="D100" s="114"/>
      <c r="E100" s="70" t="s">
        <v>238</v>
      </c>
      <c r="F100" s="72">
        <v>1.5</v>
      </c>
      <c r="G100" s="109">
        <f>A100*F100</f>
        <v>0</v>
      </c>
      <c r="H100" s="86"/>
    </row>
    <row r="101" spans="1:8" x14ac:dyDescent="0.25">
      <c r="A101" s="7"/>
      <c r="B101" s="162" t="s">
        <v>246</v>
      </c>
      <c r="C101" s="163"/>
      <c r="D101" s="114"/>
      <c r="E101" s="70" t="s">
        <v>239</v>
      </c>
      <c r="F101" s="72">
        <v>23.5</v>
      </c>
      <c r="G101" s="97">
        <f>A101*F101</f>
        <v>0</v>
      </c>
      <c r="H101" s="89"/>
    </row>
    <row r="102" spans="1:8" x14ac:dyDescent="0.25">
      <c r="A102" s="6">
        <f>SUM(A65+A51+A44+A43+A21+A15+A14)</f>
        <v>0</v>
      </c>
      <c r="B102" s="164" t="s">
        <v>193</v>
      </c>
      <c r="C102" s="165"/>
      <c r="D102" s="113"/>
      <c r="E102" s="70" t="s">
        <v>194</v>
      </c>
      <c r="F102" s="72">
        <v>5</v>
      </c>
      <c r="G102" s="109">
        <f>A102*F102</f>
        <v>0</v>
      </c>
      <c r="H102" s="89"/>
    </row>
    <row r="104" spans="1:8" x14ac:dyDescent="0.25">
      <c r="A104" s="8" t="s">
        <v>223</v>
      </c>
      <c r="B104" s="46"/>
      <c r="C104" s="46"/>
      <c r="D104" s="46"/>
      <c r="E104" s="46"/>
      <c r="F104" s="46"/>
      <c r="G104" s="46"/>
      <c r="H104" s="46"/>
    </row>
  </sheetData>
  <sheetProtection algorithmName="SHA-512" hashValue="zzE8XOXsViiFLWsBzYMibOcwxKqn+U28QhtI1N57QxoxkdzCprw3uRhj7HTVe5Es6RJxgsyE7pkUvJpFLYpkEw==" saltValue="AEbClGyUr9TOJrCXYo30vw==" spinCount="100000" sheet="1" formatCells="0" formatColumns="0" formatRows="0" insertColumns="0" insertRows="0" insertHyperlinks="0" deleteColumns="0" deleteRows="0"/>
  <mergeCells count="14">
    <mergeCell ref="L2:P2"/>
    <mergeCell ref="B99:C99"/>
    <mergeCell ref="B100:C100"/>
    <mergeCell ref="B104:H104"/>
    <mergeCell ref="J1:K1"/>
    <mergeCell ref="J38:K38"/>
    <mergeCell ref="J37:K37"/>
    <mergeCell ref="J2:K2"/>
    <mergeCell ref="J34:K34"/>
    <mergeCell ref="J35:K35"/>
    <mergeCell ref="B101:C101"/>
    <mergeCell ref="B102:C102"/>
    <mergeCell ref="J39:K39"/>
    <mergeCell ref="J23:K23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choix</vt:lpstr>
      <vt:lpstr>choix!Zone_d_impression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2019-04-09T13:59:11Z</cp:lastPrinted>
  <dcterms:created xsi:type="dcterms:W3CDTF">2019-04-02T13:02:04Z</dcterms:created>
  <dcterms:modified xsi:type="dcterms:W3CDTF">2019-04-17T19:15:21Z</dcterms:modified>
</cp:coreProperties>
</file>