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0.100\commun\PROJETS_DU_CBE\#035-ARBRES DISTRIBUTION, Bande riveraine, VÉGÉTAUX\2021\Travaux en cours\"/>
    </mc:Choice>
  </mc:AlternateContent>
  <xr:revisionPtr revIDLastSave="0" documentId="13_ncr:1_{904C1F92-965C-4093-9B81-153FF49C7592}" xr6:coauthVersionLast="46" xr6:coauthVersionMax="46" xr10:uidLastSave="{00000000-0000-0000-0000-000000000000}"/>
  <bookViews>
    <workbookView xWindow="-25320" yWindow="285" windowWidth="25440" windowHeight="15390" xr2:uid="{133FAB7F-1EF0-488F-B174-B3BF7B6566B6}"/>
  </bookViews>
  <sheets>
    <sheet name="Liste 2021" sheetId="1" r:id="rId1"/>
  </sheets>
  <definedNames>
    <definedName name="_xlnm.Print_Area" localSheetId="0">'Liste 2021'!$A$1:$M$85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L99" i="1"/>
  <c r="L105" i="1" s="1"/>
  <c r="J99" i="1"/>
  <c r="J105" i="1" s="1"/>
  <c r="H99" i="1"/>
  <c r="G98" i="1"/>
  <c r="G97" i="1"/>
  <c r="L96" i="1"/>
  <c r="J96" i="1"/>
  <c r="H96" i="1"/>
  <c r="G96" i="1" s="1"/>
  <c r="L95" i="1"/>
  <c r="J95" i="1"/>
  <c r="H95" i="1"/>
  <c r="G90" i="1"/>
  <c r="G89" i="1"/>
  <c r="G88" i="1"/>
  <c r="G87" i="1"/>
  <c r="G86" i="1"/>
  <c r="M85" i="1"/>
  <c r="K85" i="1"/>
  <c r="I85" i="1"/>
  <c r="G85" i="1"/>
  <c r="M84" i="1"/>
  <c r="K84" i="1"/>
  <c r="I84" i="1"/>
  <c r="G84" i="1"/>
  <c r="M83" i="1"/>
  <c r="K83" i="1"/>
  <c r="K81" i="1" s="1"/>
  <c r="I83" i="1"/>
  <c r="G83" i="1"/>
  <c r="M82" i="1"/>
  <c r="K82" i="1"/>
  <c r="I82" i="1"/>
  <c r="G82" i="1"/>
  <c r="L81" i="1"/>
  <c r="J81" i="1"/>
  <c r="H81" i="1"/>
  <c r="G80" i="1"/>
  <c r="M78" i="1"/>
  <c r="K78" i="1"/>
  <c r="I78" i="1"/>
  <c r="G78" i="1"/>
  <c r="M77" i="1"/>
  <c r="M76" i="1" s="1"/>
  <c r="K77" i="1"/>
  <c r="I77" i="1"/>
  <c r="G77" i="1"/>
  <c r="L76" i="1"/>
  <c r="J76" i="1"/>
  <c r="H76" i="1"/>
  <c r="M75" i="1"/>
  <c r="K75" i="1"/>
  <c r="I75" i="1"/>
  <c r="G75" i="1"/>
  <c r="M74" i="1"/>
  <c r="K74" i="1"/>
  <c r="I74" i="1"/>
  <c r="G74" i="1"/>
  <c r="M73" i="1"/>
  <c r="K73" i="1"/>
  <c r="I73" i="1"/>
  <c r="G73" i="1"/>
  <c r="M72" i="1"/>
  <c r="K72" i="1"/>
  <c r="I72" i="1"/>
  <c r="G72" i="1"/>
  <c r="M71" i="1"/>
  <c r="K71" i="1"/>
  <c r="I71" i="1"/>
  <c r="G71" i="1"/>
  <c r="M70" i="1"/>
  <c r="K70" i="1"/>
  <c r="I70" i="1"/>
  <c r="G70" i="1"/>
  <c r="M69" i="1"/>
  <c r="K69" i="1"/>
  <c r="I69" i="1"/>
  <c r="G69" i="1"/>
  <c r="M68" i="1"/>
  <c r="K68" i="1"/>
  <c r="I68" i="1"/>
  <c r="G68" i="1"/>
  <c r="M67" i="1"/>
  <c r="K67" i="1"/>
  <c r="I67" i="1"/>
  <c r="G67" i="1"/>
  <c r="M66" i="1"/>
  <c r="K66" i="1"/>
  <c r="I66" i="1"/>
  <c r="G66" i="1"/>
  <c r="M65" i="1"/>
  <c r="M64" i="1" s="1"/>
  <c r="K65" i="1"/>
  <c r="I65" i="1"/>
  <c r="I64" i="1" s="1"/>
  <c r="G65" i="1"/>
  <c r="L64" i="1"/>
  <c r="J64" i="1"/>
  <c r="H64" i="1"/>
  <c r="G64" i="1" s="1"/>
  <c r="M63" i="1"/>
  <c r="K63" i="1"/>
  <c r="I63" i="1"/>
  <c r="G63" i="1"/>
  <c r="M62" i="1"/>
  <c r="M61" i="1" s="1"/>
  <c r="K62" i="1"/>
  <c r="I62" i="1"/>
  <c r="I61" i="1" s="1"/>
  <c r="G62" i="1"/>
  <c r="L61" i="1"/>
  <c r="J61" i="1"/>
  <c r="H61" i="1"/>
  <c r="G61" i="1"/>
  <c r="M60" i="1"/>
  <c r="M59" i="1" s="1"/>
  <c r="K60" i="1"/>
  <c r="K59" i="1" s="1"/>
  <c r="I60" i="1"/>
  <c r="I59" i="1" s="1"/>
  <c r="G60" i="1"/>
  <c r="L59" i="1"/>
  <c r="J59" i="1"/>
  <c r="H59" i="1"/>
  <c r="M58" i="1"/>
  <c r="K58" i="1"/>
  <c r="I58" i="1"/>
  <c r="G58" i="1"/>
  <c r="M57" i="1"/>
  <c r="K57" i="1"/>
  <c r="I57" i="1"/>
  <c r="G57" i="1"/>
  <c r="M56" i="1"/>
  <c r="K56" i="1"/>
  <c r="I56" i="1"/>
  <c r="G56" i="1"/>
  <c r="M55" i="1"/>
  <c r="K55" i="1"/>
  <c r="I55" i="1"/>
  <c r="G55" i="1"/>
  <c r="M54" i="1"/>
  <c r="K54" i="1"/>
  <c r="I54" i="1"/>
  <c r="G54" i="1"/>
  <c r="M53" i="1"/>
  <c r="K53" i="1"/>
  <c r="I53" i="1"/>
  <c r="G53" i="1"/>
  <c r="M52" i="1"/>
  <c r="K52" i="1"/>
  <c r="I52" i="1"/>
  <c r="G52" i="1"/>
  <c r="M51" i="1"/>
  <c r="K51" i="1"/>
  <c r="I51" i="1"/>
  <c r="G51" i="1"/>
  <c r="M50" i="1"/>
  <c r="K50" i="1"/>
  <c r="I50" i="1"/>
  <c r="G50" i="1"/>
  <c r="M49" i="1"/>
  <c r="K49" i="1"/>
  <c r="I49" i="1"/>
  <c r="G49" i="1"/>
  <c r="M48" i="1"/>
  <c r="K48" i="1"/>
  <c r="I48" i="1"/>
  <c r="G48" i="1"/>
  <c r="M47" i="1"/>
  <c r="K47" i="1"/>
  <c r="I47" i="1"/>
  <c r="G47" i="1"/>
  <c r="M46" i="1"/>
  <c r="K46" i="1"/>
  <c r="I46" i="1"/>
  <c r="G46" i="1"/>
  <c r="M45" i="1"/>
  <c r="K45" i="1"/>
  <c r="I45" i="1"/>
  <c r="G45" i="1"/>
  <c r="M44" i="1"/>
  <c r="K44" i="1"/>
  <c r="I44" i="1"/>
  <c r="G44" i="1"/>
  <c r="M43" i="1"/>
  <c r="K43" i="1"/>
  <c r="I43" i="1"/>
  <c r="G43" i="1"/>
  <c r="M42" i="1"/>
  <c r="M41" i="1" s="1"/>
  <c r="K42" i="1"/>
  <c r="K41" i="1" s="1"/>
  <c r="I42" i="1"/>
  <c r="G42" i="1"/>
  <c r="L41" i="1"/>
  <c r="J41" i="1"/>
  <c r="H41" i="1"/>
  <c r="M40" i="1"/>
  <c r="K40" i="1"/>
  <c r="I40" i="1"/>
  <c r="G40" i="1"/>
  <c r="M39" i="1"/>
  <c r="K39" i="1"/>
  <c r="I39" i="1"/>
  <c r="G39" i="1"/>
  <c r="M38" i="1"/>
  <c r="K38" i="1"/>
  <c r="I38" i="1"/>
  <c r="G38" i="1"/>
  <c r="M37" i="1"/>
  <c r="K37" i="1"/>
  <c r="I37" i="1"/>
  <c r="G37" i="1"/>
  <c r="M36" i="1"/>
  <c r="K36" i="1"/>
  <c r="I36" i="1"/>
  <c r="G36" i="1"/>
  <c r="M35" i="1"/>
  <c r="K35" i="1"/>
  <c r="I35" i="1"/>
  <c r="G35" i="1"/>
  <c r="M34" i="1"/>
  <c r="K34" i="1"/>
  <c r="I34" i="1"/>
  <c r="G34" i="1"/>
  <c r="M33" i="1"/>
  <c r="K33" i="1"/>
  <c r="I33" i="1"/>
  <c r="G33" i="1"/>
  <c r="M32" i="1"/>
  <c r="K32" i="1"/>
  <c r="I32" i="1"/>
  <c r="G32" i="1"/>
  <c r="M31" i="1"/>
  <c r="K31" i="1"/>
  <c r="I31" i="1"/>
  <c r="G31" i="1"/>
  <c r="M30" i="1"/>
  <c r="K30" i="1"/>
  <c r="I30" i="1"/>
  <c r="G30" i="1"/>
  <c r="M29" i="1"/>
  <c r="K29" i="1"/>
  <c r="I29" i="1"/>
  <c r="G29" i="1"/>
  <c r="M28" i="1"/>
  <c r="K28" i="1"/>
  <c r="I28" i="1"/>
  <c r="G28" i="1"/>
  <c r="M27" i="1"/>
  <c r="K27" i="1"/>
  <c r="I27" i="1"/>
  <c r="G27" i="1"/>
  <c r="M26" i="1"/>
  <c r="K26" i="1"/>
  <c r="I26" i="1"/>
  <c r="G26" i="1"/>
  <c r="M25" i="1"/>
  <c r="K25" i="1"/>
  <c r="I25" i="1"/>
  <c r="G25" i="1"/>
  <c r="M24" i="1"/>
  <c r="K24" i="1"/>
  <c r="I24" i="1"/>
  <c r="G24" i="1"/>
  <c r="M23" i="1"/>
  <c r="K23" i="1"/>
  <c r="I23" i="1"/>
  <c r="G23" i="1"/>
  <c r="M22" i="1"/>
  <c r="K22" i="1"/>
  <c r="I22" i="1"/>
  <c r="G22" i="1"/>
  <c r="M21" i="1"/>
  <c r="K21" i="1"/>
  <c r="I21" i="1"/>
  <c r="G21" i="1"/>
  <c r="M20" i="1"/>
  <c r="K20" i="1"/>
  <c r="I20" i="1"/>
  <c r="G20" i="1"/>
  <c r="M19" i="1"/>
  <c r="K19" i="1"/>
  <c r="I19" i="1"/>
  <c r="G19" i="1"/>
  <c r="M18" i="1"/>
  <c r="K18" i="1"/>
  <c r="I18" i="1"/>
  <c r="G18" i="1"/>
  <c r="M17" i="1"/>
  <c r="K17" i="1"/>
  <c r="I17" i="1"/>
  <c r="G17" i="1"/>
  <c r="M16" i="1"/>
  <c r="K16" i="1"/>
  <c r="I16" i="1"/>
  <c r="G16" i="1"/>
  <c r="M15" i="1"/>
  <c r="K15" i="1"/>
  <c r="I15" i="1"/>
  <c r="G15" i="1"/>
  <c r="M14" i="1"/>
  <c r="K14" i="1"/>
  <c r="I14" i="1"/>
  <c r="G14" i="1"/>
  <c r="M13" i="1"/>
  <c r="K13" i="1"/>
  <c r="I13" i="1"/>
  <c r="G13" i="1"/>
  <c r="M12" i="1"/>
  <c r="K12" i="1"/>
  <c r="I12" i="1"/>
  <c r="G12" i="1"/>
  <c r="M11" i="1"/>
  <c r="K11" i="1"/>
  <c r="I11" i="1"/>
  <c r="G11" i="1"/>
  <c r="M10" i="1"/>
  <c r="K10" i="1"/>
  <c r="K8" i="1" s="1"/>
  <c r="I10" i="1"/>
  <c r="G10" i="1"/>
  <c r="M9" i="1"/>
  <c r="K9" i="1"/>
  <c r="I9" i="1"/>
  <c r="G9" i="1"/>
  <c r="L8" i="1"/>
  <c r="J8" i="1"/>
  <c r="H8" i="1"/>
  <c r="I8" i="1" l="1"/>
  <c r="J79" i="1"/>
  <c r="J6" i="1" s="1"/>
  <c r="G41" i="1"/>
  <c r="I41" i="1"/>
  <c r="L79" i="1"/>
  <c r="L6" i="1" s="1"/>
  <c r="G76" i="1"/>
  <c r="G59" i="1"/>
  <c r="M81" i="1"/>
  <c r="M8" i="1"/>
  <c r="M79" i="1" s="1"/>
  <c r="K61" i="1"/>
  <c r="I76" i="1"/>
  <c r="G81" i="1"/>
  <c r="G8" i="1"/>
  <c r="K64" i="1"/>
  <c r="K79" i="1" s="1"/>
  <c r="K86" i="1" s="1"/>
  <c r="K76" i="1"/>
  <c r="I81" i="1"/>
  <c r="I86" i="1" s="1"/>
  <c r="H105" i="1"/>
  <c r="N105" i="1" s="1"/>
  <c r="I79" i="1"/>
  <c r="H79" i="1"/>
  <c r="G99" i="1"/>
  <c r="M86" i="1" l="1"/>
  <c r="M87" i="1" s="1"/>
  <c r="M88" i="1" s="1"/>
  <c r="G105" i="1"/>
  <c r="K87" i="1"/>
  <c r="K89" i="1" s="1"/>
  <c r="I87" i="1"/>
  <c r="I89" i="1" s="1"/>
  <c r="G79" i="1"/>
  <c r="H6" i="1"/>
  <c r="M89" i="1" l="1"/>
  <c r="M90" i="1" s="1"/>
  <c r="M6" i="1" s="1"/>
  <c r="K88" i="1"/>
  <c r="K90" i="1" s="1"/>
  <c r="K6" i="1" s="1"/>
  <c r="I88" i="1"/>
  <c r="I90" i="1" s="1"/>
  <c r="I6" i="1" s="1"/>
</calcChain>
</file>

<file path=xl/sharedStrings.xml><?xml version="1.0" encoding="utf-8"?>
<sst xmlns="http://schemas.openxmlformats.org/spreadsheetml/2006/main" count="422" uniqueCount="325">
  <si>
    <t>Nom du responsable:</t>
  </si>
  <si>
    <t>Adresse:</t>
  </si>
  <si>
    <t>Courriel:</t>
  </si>
  <si>
    <t>Téléphone :</t>
  </si>
  <si>
    <t>Total à vendre</t>
  </si>
  <si>
    <t xml:space="preserve">Nom latin </t>
  </si>
  <si>
    <t>Nom commun</t>
  </si>
  <si>
    <t>Code</t>
  </si>
  <si>
    <t>Format</t>
  </si>
  <si>
    <t xml:space="preserve">Prix </t>
  </si>
  <si>
    <t>Global</t>
  </si>
  <si>
    <t>Nombre</t>
  </si>
  <si>
    <t xml:space="preserve">Total </t>
  </si>
  <si>
    <t>Arbustum</t>
  </si>
  <si>
    <t xml:space="preserve">Arbustes </t>
  </si>
  <si>
    <t>Alnus crispa</t>
  </si>
  <si>
    <t>Aulne crispé</t>
  </si>
  <si>
    <t>ALC</t>
  </si>
  <si>
    <t>1G</t>
  </si>
  <si>
    <t>H:3; L:1,5</t>
  </si>
  <si>
    <t>Amélanchier canadensis</t>
  </si>
  <si>
    <t>Amélanchier du Canada</t>
  </si>
  <si>
    <t>AMC</t>
  </si>
  <si>
    <t>2G</t>
  </si>
  <si>
    <t>H:6; L:3</t>
  </si>
  <si>
    <t>Arctostaphylos uva-ursi</t>
  </si>
  <si>
    <t>Raisin d’ours</t>
  </si>
  <si>
    <t>ARU</t>
  </si>
  <si>
    <t>H:0,25; L:0,6</t>
  </si>
  <si>
    <t>Aronia melanocarpa</t>
  </si>
  <si>
    <t>Aronier noir</t>
  </si>
  <si>
    <t>ARM</t>
  </si>
  <si>
    <t>H:1; L:1</t>
  </si>
  <si>
    <t>Cornus albas</t>
  </si>
  <si>
    <r>
      <t>Cornouille</t>
    </r>
    <r>
      <rPr>
        <sz val="11"/>
        <rFont val="Times New Roman"/>
        <family val="1"/>
      </rPr>
      <t>r blanc</t>
    </r>
  </si>
  <si>
    <t>COA</t>
  </si>
  <si>
    <r>
      <t>H: 1</t>
    </r>
    <r>
      <rPr>
        <sz val="10"/>
        <rFont val="Times New Roman"/>
        <family val="1"/>
      </rPr>
      <t>,2; L: 1</t>
    </r>
    <r>
      <rPr>
        <sz val="10"/>
        <color theme="1"/>
        <rFont val="Times New Roman"/>
        <family val="1"/>
      </rPr>
      <t>,2</t>
    </r>
  </si>
  <si>
    <t>Cornus stolonifera</t>
  </si>
  <si>
    <t>Cornouiller stolonifère</t>
  </si>
  <si>
    <t>COS</t>
  </si>
  <si>
    <t>H:2; L:3</t>
  </si>
  <si>
    <t>Diervilla lonicera</t>
  </si>
  <si>
    <t>Diervilla chèvrefeuilles</t>
  </si>
  <si>
    <t>DIE</t>
  </si>
  <si>
    <t>H:4; L:3</t>
  </si>
  <si>
    <t>Elaeagnus commutata</t>
  </si>
  <si>
    <t>Chalef argente</t>
  </si>
  <si>
    <t>CHA</t>
  </si>
  <si>
    <t>Myrica gale</t>
  </si>
  <si>
    <t>Myrique baumier (lot de 25 plants)</t>
  </si>
  <si>
    <t>MYG</t>
  </si>
  <si>
    <t>PFD</t>
  </si>
  <si>
    <t>Physocarpus opulifolius</t>
  </si>
  <si>
    <t>Physocarpe à feuille d’obier</t>
  </si>
  <si>
    <t>PHY</t>
  </si>
  <si>
    <t>H:2; L:2,6</t>
  </si>
  <si>
    <t xml:space="preserve">Physocarpus opulifolius </t>
  </si>
  <si>
    <t>Physocarpe à feuille d’obier (lot de 25 plants</t>
  </si>
  <si>
    <t>H:2; L:2,5</t>
  </si>
  <si>
    <t>Potentilla fruticosa GOLDSTAR</t>
  </si>
  <si>
    <t>Potentille frutescente</t>
  </si>
  <si>
    <t>POF</t>
  </si>
  <si>
    <t>H: 0,7; L: 0,8</t>
  </si>
  <si>
    <t>Prunus Pensylvanica</t>
  </si>
  <si>
    <t>Cerisier de Pennsylvanie</t>
  </si>
  <si>
    <t>PRP</t>
  </si>
  <si>
    <t>3G 150 cm</t>
  </si>
  <si>
    <t>H:10; L:6</t>
  </si>
  <si>
    <t>Prunus Virginiana</t>
  </si>
  <si>
    <t>Cerisier de Virginie</t>
  </si>
  <si>
    <t>PRV</t>
  </si>
  <si>
    <t>H:6; L:6</t>
  </si>
  <si>
    <t>Rhus aromatic grow-low</t>
  </si>
  <si>
    <t>Sumac aromatique</t>
  </si>
  <si>
    <t>RHA</t>
  </si>
  <si>
    <t>H:1; L:2</t>
  </si>
  <si>
    <t>Rhus glabra</t>
  </si>
  <si>
    <t>Vinaigrier; Sumac à bois glabre [lot de 25 plants]</t>
  </si>
  <si>
    <t>RHG</t>
  </si>
  <si>
    <t>H:6; L:4</t>
  </si>
  <si>
    <t>Rosa blanda</t>
  </si>
  <si>
    <t>Rosier inerme</t>
  </si>
  <si>
    <t>ROI</t>
  </si>
  <si>
    <t>H:1,5; L:1</t>
  </si>
  <si>
    <t>Rosa rubiginosa</t>
  </si>
  <si>
    <t>Rosier églantier</t>
  </si>
  <si>
    <t>ROE</t>
  </si>
  <si>
    <t>H:1,5; L:1,5</t>
  </si>
  <si>
    <t>Rosa rugosa</t>
  </si>
  <si>
    <t>Rosiers rugueux [lot de 25 plants]</t>
  </si>
  <si>
    <t>ROR</t>
  </si>
  <si>
    <t>Salix discolor</t>
  </si>
  <si>
    <t>Saule discolor [lot de 25 plants]</t>
  </si>
  <si>
    <t>SAL DIS</t>
  </si>
  <si>
    <t>H:7; L:4</t>
  </si>
  <si>
    <t xml:space="preserve">Saule discolor </t>
  </si>
  <si>
    <t>H:7; L:5</t>
  </si>
  <si>
    <t>Salix exigua</t>
  </si>
  <si>
    <t>Saule des coyotes [argenté]</t>
  </si>
  <si>
    <t>SAL EXI</t>
  </si>
  <si>
    <t>H:4; L:5</t>
  </si>
  <si>
    <t xml:space="preserve">Sambucus canadensis </t>
  </si>
  <si>
    <t>Sureau du Canada</t>
  </si>
  <si>
    <t>SAC</t>
  </si>
  <si>
    <t>H:3; L:2</t>
  </si>
  <si>
    <t>Sambucus pubens</t>
  </si>
  <si>
    <t>Sureau rouge [lot de 25 plants]</t>
  </si>
  <si>
    <t>SAB</t>
  </si>
  <si>
    <t>H:2,5; L:1,5</t>
  </si>
  <si>
    <t>Sorbaria sorbifolia</t>
  </si>
  <si>
    <t>Fausse Spirée</t>
  </si>
  <si>
    <t>SOSP</t>
  </si>
  <si>
    <t>H:1,8; L:1,5</t>
  </si>
  <si>
    <t>Spiraea latifolia</t>
  </si>
  <si>
    <t>Spirée à larges feuilles</t>
  </si>
  <si>
    <t>SPL</t>
  </si>
  <si>
    <t>H:1,3; L:1,3</t>
  </si>
  <si>
    <t xml:space="preserve">Spiraea tomentosa </t>
  </si>
  <si>
    <t>Spirée tomenteuse</t>
  </si>
  <si>
    <t>SPT</t>
  </si>
  <si>
    <t>Symphoricarpos albus</t>
  </si>
  <si>
    <t>Symphorine blanche</t>
  </si>
  <si>
    <t>SYM ALB</t>
  </si>
  <si>
    <t>Syringa vulgaris</t>
  </si>
  <si>
    <t>Lilas commun mauve parfumé</t>
  </si>
  <si>
    <t>SYV</t>
  </si>
  <si>
    <t>H:2; L:2</t>
  </si>
  <si>
    <t>Viburnum lentago</t>
  </si>
  <si>
    <t>Viorne flexible</t>
  </si>
  <si>
    <t>VIL</t>
  </si>
  <si>
    <t>H:5; L:3</t>
  </si>
  <si>
    <t>Viburnum nudun var. cassinoìde</t>
  </si>
  <si>
    <t>Viorne cassinoìdes</t>
  </si>
  <si>
    <t>VIC</t>
  </si>
  <si>
    <t>H:1; L:1,2</t>
  </si>
  <si>
    <t>Viburnum opulus ssp, trilobum</t>
  </si>
  <si>
    <t>Viorne trilobée</t>
  </si>
  <si>
    <t>VIT</t>
  </si>
  <si>
    <t>Arbustum  fructum</t>
  </si>
  <si>
    <t>Arbustes fruitiers</t>
  </si>
  <si>
    <t>Hippophae rhamnoides</t>
  </si>
  <si>
    <t>Argousier faux-nerprun</t>
  </si>
  <si>
    <t>ARG</t>
  </si>
  <si>
    <t>H:1,24; L:0,75</t>
  </si>
  <si>
    <t>Lonicera edulis Aurora  </t>
  </si>
  <si>
    <t>Camerise bleu</t>
  </si>
  <si>
    <t>CAM AUR</t>
  </si>
  <si>
    <t>H: 1,5; L:1,5  </t>
  </si>
  <si>
    <t>Lonicera edulis BERRY  BLUE</t>
  </si>
  <si>
    <t>CAM BEB</t>
  </si>
  <si>
    <t>H:1,4; L:1  </t>
  </si>
  <si>
    <t>Lonicera edulis BOREALIS</t>
  </si>
  <si>
    <t>CAM BOR</t>
  </si>
  <si>
    <t>H:1,4; L:1  </t>
  </si>
  <si>
    <t>Ribes JOSTA</t>
  </si>
  <si>
    <t xml:space="preserve">Casseillier Josta mix.groseillier à maquereau +cassissier. </t>
  </si>
  <si>
    <t>RIJ</t>
  </si>
  <si>
    <t>H:1; L: 1  </t>
  </si>
  <si>
    <t>Ribes Alpinum</t>
  </si>
  <si>
    <t>Gadellier Alpin</t>
  </si>
  <si>
    <t>GAA</t>
  </si>
  <si>
    <t>Ribes RED LAKE</t>
  </si>
  <si>
    <t>Gadellier rouge</t>
  </si>
  <si>
    <t>GAR</t>
  </si>
  <si>
    <t>H:1,2; L:1</t>
  </si>
  <si>
    <t>Ribes WHITE PEARL</t>
  </si>
  <si>
    <t>Gadellier blanc</t>
  </si>
  <si>
    <t>GAD</t>
  </si>
  <si>
    <t>Rubus CHESTE</t>
  </si>
  <si>
    <t>Murier 'Chester'</t>
  </si>
  <si>
    <t>MUR CHE</t>
  </si>
  <si>
    <t>H:1,5; L:1,6</t>
  </si>
  <si>
    <t>Rubus Black Jewel</t>
  </si>
  <si>
    <t>Framboisier noir</t>
  </si>
  <si>
    <t>RUD BLJ</t>
  </si>
  <si>
    <t>H:1,2-1,5; L:1,5</t>
  </si>
  <si>
    <t>Rubus FALL GOLD</t>
  </si>
  <si>
    <t>Framboisier jaune</t>
  </si>
  <si>
    <t>RUD FAG</t>
  </si>
  <si>
    <t>Rubus fruticosus 'Illini hardy'</t>
  </si>
  <si>
    <t>Murier Ronce mûre 'Illini Hardy'</t>
  </si>
  <si>
    <t>MUR IlH</t>
  </si>
  <si>
    <t>H:1,5; L:2</t>
  </si>
  <si>
    <t>Rubus Born</t>
  </si>
  <si>
    <t>Framboisier rouge</t>
  </si>
  <si>
    <t>RUD BOR</t>
  </si>
  <si>
    <t xml:space="preserve">Rubus HERITAGE </t>
  </si>
  <si>
    <t>RUD HER</t>
  </si>
  <si>
    <t>Vaccinium angusfolium</t>
  </si>
  <si>
    <t>Bleuetier angusfolium [couvre-sol]</t>
  </si>
  <si>
    <t>VAA</t>
  </si>
  <si>
    <t>H:0,2; L:0,6</t>
  </si>
  <si>
    <t>Vaccinium Crop</t>
  </si>
  <si>
    <r>
      <t xml:space="preserve">Bleuetier Crop </t>
    </r>
    <r>
      <rPr>
        <sz val="9"/>
        <color theme="1"/>
        <rFont val="Times New Roman"/>
        <family val="1"/>
      </rPr>
      <t>en production</t>
    </r>
  </si>
  <si>
    <t>VAC</t>
  </si>
  <si>
    <t>3G</t>
  </si>
  <si>
    <t>H:1,3; L:0,8</t>
  </si>
  <si>
    <t>Vaccinium Patriot</t>
  </si>
  <si>
    <t>Bleuetier Patriot</t>
  </si>
  <si>
    <t>VAP</t>
  </si>
  <si>
    <t>Vitis</t>
  </si>
  <si>
    <t>Vigne</t>
  </si>
  <si>
    <t>Sous-Total</t>
  </si>
  <si>
    <t>Parthenocissus quinquefolia</t>
  </si>
  <si>
    <t>Vigne vierge</t>
  </si>
  <si>
    <t>PAQ</t>
  </si>
  <si>
    <t>H:25; L:15</t>
  </si>
  <si>
    <t>Conifers</t>
  </si>
  <si>
    <t>Conifères</t>
  </si>
  <si>
    <t>Thuja occidentalis</t>
  </si>
  <si>
    <t>Cèdre canadien [lot de 25 plants]</t>
  </si>
  <si>
    <t>THO</t>
  </si>
  <si>
    <t>H:12; L:3,4</t>
  </si>
  <si>
    <t>Thuya occidental [Cèdre]</t>
  </si>
  <si>
    <t>H:12; L:3,5</t>
  </si>
  <si>
    <t>Arbore folia</t>
  </si>
  <si>
    <t>Arbres feuillus</t>
  </si>
  <si>
    <t>Betula alleghaniensis</t>
  </si>
  <si>
    <t>Bouleau jaune</t>
  </si>
  <si>
    <t>BOJ</t>
  </si>
  <si>
    <t>2G 100cm</t>
  </si>
  <si>
    <t>H:20; L:15</t>
  </si>
  <si>
    <t>Betula Papyrifera</t>
  </si>
  <si>
    <t>Bouleau à papier</t>
  </si>
  <si>
    <t>BOP</t>
  </si>
  <si>
    <t>2G 50cm</t>
  </si>
  <si>
    <t>H:20; L:14</t>
  </si>
  <si>
    <t>Fagus grandifolia</t>
  </si>
  <si>
    <t>Hêtreà grandes feuilles</t>
  </si>
  <si>
    <t>HEG</t>
  </si>
  <si>
    <t>Carotte</t>
  </si>
  <si>
    <t>H:18; L:12</t>
  </si>
  <si>
    <t>Juglans cinerea</t>
  </si>
  <si>
    <t>Noyer cendré</t>
  </si>
  <si>
    <t>NOC</t>
  </si>
  <si>
    <t>2G 100 cm</t>
  </si>
  <si>
    <t>H:13; L:9</t>
  </si>
  <si>
    <t>Quercus macrocarpa</t>
  </si>
  <si>
    <t>Chêne à gros fruits</t>
  </si>
  <si>
    <t>CHF</t>
  </si>
  <si>
    <t>H:20; L:25</t>
  </si>
  <si>
    <t>Quercus palustris</t>
  </si>
  <si>
    <t>Chêne des marais</t>
  </si>
  <si>
    <t>2G 125cm</t>
  </si>
  <si>
    <t>H:18; L:10</t>
  </si>
  <si>
    <t>Quercus rubra</t>
  </si>
  <si>
    <r>
      <t xml:space="preserve">Chêne rouge </t>
    </r>
    <r>
      <rPr>
        <sz val="8"/>
        <color theme="1"/>
        <rFont val="Times New Roman"/>
        <family val="1"/>
      </rPr>
      <t>[protége du vent]</t>
    </r>
  </si>
  <si>
    <t>CHR</t>
  </si>
  <si>
    <t>H:20; L:20</t>
  </si>
  <si>
    <t>Sorbus americana</t>
  </si>
  <si>
    <t>Sorbier d’Amérique</t>
  </si>
  <si>
    <t>SOA</t>
  </si>
  <si>
    <t>H:10; L:3</t>
  </si>
  <si>
    <t>Sorbus decora</t>
  </si>
  <si>
    <t>Sorbier des montagnes</t>
  </si>
  <si>
    <t>SOM</t>
  </si>
  <si>
    <t>3G 125 cm</t>
  </si>
  <si>
    <t>H:10; L:7</t>
  </si>
  <si>
    <t>Tilia americana</t>
  </si>
  <si>
    <t>Tilleul amérique</t>
  </si>
  <si>
    <t>TIL</t>
  </si>
  <si>
    <t>3G 100 cm</t>
  </si>
  <si>
    <t>H:23; L:17</t>
  </si>
  <si>
    <t>Ulmus americana</t>
  </si>
  <si>
    <t>Orme d’Amérique</t>
  </si>
  <si>
    <t>ULA</t>
  </si>
  <si>
    <t>H:25; L:20</t>
  </si>
  <si>
    <t>Arbres fruitiers</t>
  </si>
  <si>
    <t>Malus Honey Crips</t>
  </si>
  <si>
    <t>Pommier Honey Crips</t>
  </si>
  <si>
    <t>MAL HOC</t>
  </si>
  <si>
    <t>200 cm</t>
  </si>
  <si>
    <t>H:3; L:2,5</t>
  </si>
  <si>
    <t>Malus Norland</t>
  </si>
  <si>
    <t>Pommier Norland tarte</t>
  </si>
  <si>
    <t>MAL NOR</t>
  </si>
  <si>
    <t>Total des végétaux à vendre</t>
  </si>
  <si>
    <t>Complément de plantation</t>
  </si>
  <si>
    <t>Bio-disque</t>
  </si>
  <si>
    <t>Unité</t>
  </si>
  <si>
    <t>27 cm</t>
  </si>
  <si>
    <t>45 cm</t>
  </si>
  <si>
    <t>Tube de protection en spirale pour arbre</t>
  </si>
  <si>
    <t>30 cm</t>
  </si>
  <si>
    <t>Engrais 4-3-9 d’Actisol</t>
  </si>
  <si>
    <t>20 Kg</t>
  </si>
  <si>
    <t>Sous-total</t>
  </si>
  <si>
    <t>Transport 10 %</t>
  </si>
  <si>
    <t>Taxe 5 %</t>
  </si>
  <si>
    <t>PFD = Caissette de 25 plants</t>
  </si>
  <si>
    <t>Taxe 9,975 %</t>
  </si>
  <si>
    <t>Total des frais</t>
  </si>
  <si>
    <t>VÉGÉTAUX GRATUITS, choisir un maximum de 15 végétaux [non garantis]</t>
  </si>
  <si>
    <t>Lien</t>
  </si>
  <si>
    <t>info</t>
  </si>
  <si>
    <t>Mètre</t>
  </si>
  <si>
    <t>Somme</t>
  </si>
  <si>
    <t>Arbustes</t>
  </si>
  <si>
    <t>Larix laricina</t>
  </si>
  <si>
    <t>Mélèze laricin</t>
  </si>
  <si>
    <t>MEL</t>
  </si>
  <si>
    <t>http://www.af2r.org/wp-content/uploads/2020/02/meleze-laricin-fiche.pdf</t>
  </si>
  <si>
    <t>H:20; L : 10</t>
  </si>
  <si>
    <t>Picea glauca</t>
  </si>
  <si>
    <t>Épinette blanche</t>
  </si>
  <si>
    <t>EPB</t>
  </si>
  <si>
    <t>http://www.af2r.org/wp-content/uploads/2020/02/epinette-blanche-fiche.pdf</t>
  </si>
  <si>
    <t>H:25; L : 10</t>
  </si>
  <si>
    <t>Picea mariana</t>
  </si>
  <si>
    <t>Épinette noir</t>
  </si>
  <si>
    <t>EPN</t>
  </si>
  <si>
    <t>http://www.af2r.org/wp-content/uploads/2020/02/epinette-noire-fiche.pdf</t>
  </si>
  <si>
    <t>H:20; L : 9</t>
  </si>
  <si>
    <t>Pinus resinosa</t>
  </si>
  <si>
    <t>Pin rouge</t>
  </si>
  <si>
    <t>PIR</t>
  </si>
  <si>
    <t>http://www.af2r.org/wp-content/uploads/2020/02/pin-rouge-fiche.pdf</t>
  </si>
  <si>
    <t>H:24 L:12</t>
  </si>
  <si>
    <t>Pinus banksiana</t>
  </si>
  <si>
    <t>Pin gris</t>
  </si>
  <si>
    <t>PIG</t>
  </si>
  <si>
    <t>http://www.af2r.org/wp-content/uploads/2020/02/pin-gris-fiche.pdf</t>
  </si>
  <si>
    <t>H:16 L:7</t>
  </si>
  <si>
    <r>
      <t xml:space="preserve">Total des arbres gratuits </t>
    </r>
    <r>
      <rPr>
        <b/>
        <sz val="16"/>
        <color rgb="FFFF0000"/>
        <rFont val="Times New Roman"/>
        <family val="1"/>
      </rPr>
      <t>maximum 15</t>
    </r>
  </si>
  <si>
    <t>Si Compagnie, organisme, lac, MRC, municipalité, école, club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</si>
</sst>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7"/>
      <name val="Times New Roman"/>
      <family val="1"/>
    </font>
    <font>
      <b/>
      <sz val="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6"/>
      <color rgb="FFFFC00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C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FFC000"/>
      <name val="Times New Roman"/>
      <family val="1"/>
    </font>
    <font>
      <sz val="8"/>
      <color theme="0"/>
      <name val="Times New Roman"/>
      <family val="1"/>
    </font>
    <font>
      <sz val="16"/>
      <color theme="0"/>
      <name val="Times New Roman"/>
      <family val="1"/>
    </font>
    <font>
      <b/>
      <sz val="11"/>
      <color theme="7"/>
      <name val="Times New Roman"/>
      <family val="1"/>
    </font>
    <font>
      <b/>
      <sz val="14"/>
      <color theme="7"/>
      <name val="Times New Roman"/>
      <family val="1"/>
    </font>
    <font>
      <sz val="11"/>
      <color theme="7"/>
      <name val="Times New Roman"/>
      <family val="1"/>
    </font>
    <font>
      <b/>
      <sz val="12"/>
      <color theme="7"/>
      <name val="Times New Roman"/>
      <family val="1"/>
    </font>
    <font>
      <sz val="11"/>
      <color theme="0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u/>
      <sz val="6"/>
      <color theme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rgb="FFD0CECE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5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9" fillId="6" borderId="12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/>
    </xf>
    <xf numFmtId="44" fontId="10" fillId="6" borderId="12" xfId="1" applyFont="1" applyFill="1" applyBorder="1" applyAlignment="1">
      <alignment horizontal="left" vertical="center" textRotation="255" wrapText="1"/>
    </xf>
    <xf numFmtId="44" fontId="11" fillId="6" borderId="12" xfId="1" applyFont="1" applyFill="1" applyBorder="1" applyAlignment="1">
      <alignment horizontal="center" vertical="center" textRotation="255" wrapText="1"/>
    </xf>
    <xf numFmtId="44" fontId="4" fillId="6" borderId="12" xfId="1" applyFont="1" applyFill="1" applyBorder="1" applyAlignment="1">
      <alignment horizontal="center" vertical="center" textRotation="255" wrapText="1"/>
    </xf>
    <xf numFmtId="0" fontId="11" fillId="6" borderId="12" xfId="1" applyNumberFormat="1" applyFont="1" applyFill="1" applyBorder="1" applyAlignment="1">
      <alignment horizontal="center" vertical="center" textRotation="255" wrapText="1"/>
    </xf>
    <xf numFmtId="164" fontId="11" fillId="7" borderId="0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8" borderId="13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/>
    </xf>
    <xf numFmtId="0" fontId="14" fillId="8" borderId="13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164" fontId="15" fillId="8" borderId="15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8" fillId="9" borderId="4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/>
    </xf>
    <xf numFmtId="0" fontId="12" fillId="9" borderId="4" xfId="0" applyFont="1" applyFill="1" applyBorder="1"/>
    <xf numFmtId="44" fontId="12" fillId="9" borderId="4" xfId="1" applyFont="1" applyFill="1" applyBorder="1"/>
    <xf numFmtId="0" fontId="3" fillId="9" borderId="9" xfId="0" applyFont="1" applyFill="1" applyBorder="1"/>
    <xf numFmtId="1" fontId="19" fillId="8" borderId="16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right"/>
    </xf>
    <xf numFmtId="164" fontId="12" fillId="9" borderId="4" xfId="1" applyNumberFormat="1" applyFont="1" applyFill="1" applyBorder="1" applyAlignment="1">
      <alignment horizontal="right" vertical="center" wrapText="1"/>
    </xf>
    <xf numFmtId="164" fontId="12" fillId="9" borderId="4" xfId="0" applyNumberFormat="1" applyFont="1" applyFill="1" applyBorder="1" applyAlignment="1">
      <alignment horizontal="right" vertical="center" wrapText="1"/>
    </xf>
    <xf numFmtId="164" fontId="12" fillId="9" borderId="4" xfId="1" applyNumberFormat="1" applyFont="1" applyFill="1" applyBorder="1"/>
    <xf numFmtId="0" fontId="12" fillId="0" borderId="8" xfId="0" applyFont="1" applyBorder="1"/>
    <xf numFmtId="164" fontId="12" fillId="9" borderId="4" xfId="0" applyNumberFormat="1" applyFont="1" applyFill="1" applyBorder="1"/>
    <xf numFmtId="0" fontId="20" fillId="9" borderId="4" xfId="0" applyFont="1" applyFill="1" applyBorder="1" applyAlignment="1">
      <alignment horizontal="left" vertical="center" wrapText="1"/>
    </xf>
    <xf numFmtId="0" fontId="21" fillId="9" borderId="4" xfId="0" applyFont="1" applyFill="1" applyBorder="1" applyAlignment="1">
      <alignment horizontal="left" vertical="center"/>
    </xf>
    <xf numFmtId="0" fontId="19" fillId="8" borderId="16" xfId="0" applyFont="1" applyFill="1" applyBorder="1" applyAlignment="1">
      <alignment horizontal="center"/>
    </xf>
    <xf numFmtId="0" fontId="12" fillId="10" borderId="4" xfId="0" applyFont="1" applyFill="1" applyBorder="1"/>
    <xf numFmtId="0" fontId="23" fillId="9" borderId="4" xfId="0" applyFont="1" applyFill="1" applyBorder="1" applyAlignment="1">
      <alignment horizontal="left" vertical="center"/>
    </xf>
    <xf numFmtId="1" fontId="19" fillId="8" borderId="16" xfId="0" applyNumberFormat="1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0" fontId="12" fillId="8" borderId="0" xfId="0" applyFont="1" applyFill="1"/>
    <xf numFmtId="0" fontId="17" fillId="8" borderId="0" xfId="0" applyFont="1" applyFill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164" fontId="15" fillId="8" borderId="17" xfId="1" applyNumberFormat="1" applyFont="1" applyFill="1" applyBorder="1" applyAlignment="1">
      <alignment horizontal="center" vertical="center"/>
    </xf>
    <xf numFmtId="44" fontId="12" fillId="9" borderId="9" xfId="1" applyFont="1" applyFill="1" applyBorder="1"/>
    <xf numFmtId="0" fontId="3" fillId="9" borderId="8" xfId="0" applyFont="1" applyFill="1" applyBorder="1"/>
    <xf numFmtId="0" fontId="24" fillId="9" borderId="9" xfId="0" applyFont="1" applyFill="1" applyBorder="1"/>
    <xf numFmtId="0" fontId="18" fillId="9" borderId="0" xfId="0" applyFont="1" applyFill="1" applyAlignment="1">
      <alignment horizontal="left" vertical="center" wrapText="1"/>
    </xf>
    <xf numFmtId="0" fontId="22" fillId="9" borderId="9" xfId="0" applyFont="1" applyFill="1" applyBorder="1"/>
    <xf numFmtId="0" fontId="13" fillId="8" borderId="18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vertical="center"/>
    </xf>
    <xf numFmtId="0" fontId="14" fillId="8" borderId="18" xfId="0" applyFont="1" applyFill="1" applyBorder="1" applyAlignment="1">
      <alignment horizontal="left" vertical="center"/>
    </xf>
    <xf numFmtId="0" fontId="15" fillId="8" borderId="18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164" fontId="15" fillId="8" borderId="20" xfId="1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vertical="center"/>
    </xf>
    <xf numFmtId="44" fontId="12" fillId="9" borderId="4" xfId="1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19" fillId="8" borderId="4" xfId="0" applyFont="1" applyFill="1" applyBorder="1" applyAlignment="1">
      <alignment horizontal="center"/>
    </xf>
    <xf numFmtId="0" fontId="12" fillId="0" borderId="4" xfId="0" applyFont="1" applyBorder="1"/>
    <xf numFmtId="0" fontId="15" fillId="8" borderId="15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center"/>
    </xf>
    <xf numFmtId="0" fontId="14" fillId="8" borderId="8" xfId="0" applyFont="1" applyFill="1" applyBorder="1" applyAlignment="1">
      <alignment horizontal="left" vertical="center"/>
    </xf>
    <xf numFmtId="0" fontId="15" fillId="8" borderId="8" xfId="0" applyFont="1" applyFill="1" applyBorder="1" applyAlignment="1">
      <alignment horizontal="center" vertical="top"/>
    </xf>
    <xf numFmtId="0" fontId="16" fillId="8" borderId="0" xfId="0" applyFont="1" applyFill="1" applyAlignment="1">
      <alignment horizontal="center" vertical="top"/>
    </xf>
    <xf numFmtId="0" fontId="17" fillId="8" borderId="21" xfId="0" applyFont="1" applyFill="1" applyBorder="1" applyAlignment="1">
      <alignment horizontal="center" vertical="center"/>
    </xf>
    <xf numFmtId="164" fontId="15" fillId="8" borderId="22" xfId="1" applyNumberFormat="1" applyFont="1" applyFill="1" applyBorder="1" applyAlignment="1">
      <alignment horizontal="center" vertical="center"/>
    </xf>
    <xf numFmtId="0" fontId="21" fillId="9" borderId="4" xfId="0" applyFont="1" applyFill="1" applyBorder="1"/>
    <xf numFmtId="44" fontId="21" fillId="9" borderId="4" xfId="1" applyFont="1" applyFill="1" applyBorder="1"/>
    <xf numFmtId="0" fontId="15" fillId="8" borderId="22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left" vertical="center" wrapText="1"/>
    </xf>
    <xf numFmtId="0" fontId="26" fillId="8" borderId="23" xfId="0" applyFont="1" applyFill="1" applyBorder="1" applyAlignment="1">
      <alignment horizontal="left" vertical="center" wrapText="1"/>
    </xf>
    <xf numFmtId="0" fontId="12" fillId="8" borderId="0" xfId="0" applyFont="1" applyFill="1" applyAlignment="1">
      <alignment horizontal="left" vertical="center"/>
    </xf>
    <xf numFmtId="0" fontId="27" fillId="8" borderId="0" xfId="0" applyFont="1" applyFill="1" applyAlignment="1">
      <alignment horizontal="left" vertical="center"/>
    </xf>
    <xf numFmtId="44" fontId="12" fillId="8" borderId="0" xfId="1" applyFont="1" applyFill="1"/>
    <xf numFmtId="44" fontId="3" fillId="8" borderId="0" xfId="1" applyFont="1" applyFill="1"/>
    <xf numFmtId="0" fontId="17" fillId="8" borderId="24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164" fontId="15" fillId="8" borderId="19" xfId="1" applyNumberFormat="1" applyFont="1" applyFill="1" applyBorder="1" applyAlignment="1">
      <alignment horizontal="center" vertical="center"/>
    </xf>
    <xf numFmtId="0" fontId="12" fillId="11" borderId="4" xfId="0" applyFont="1" applyFill="1" applyBorder="1"/>
    <xf numFmtId="0" fontId="18" fillId="11" borderId="4" xfId="0" applyFont="1" applyFill="1" applyBorder="1" applyAlignment="1">
      <alignment horizontal="left" vertical="center" wrapText="1"/>
    </xf>
    <xf numFmtId="0" fontId="12" fillId="11" borderId="4" xfId="0" applyFont="1" applyFill="1" applyBorder="1" applyAlignment="1">
      <alignment horizontal="left" vertical="center"/>
    </xf>
    <xf numFmtId="0" fontId="27" fillId="11" borderId="4" xfId="0" applyFont="1" applyFill="1" applyBorder="1" applyAlignment="1">
      <alignment horizontal="left" vertical="center"/>
    </xf>
    <xf numFmtId="44" fontId="12" fillId="11" borderId="4" xfId="1" applyFont="1" applyFill="1" applyBorder="1"/>
    <xf numFmtId="44" fontId="3" fillId="11" borderId="4" xfId="1" applyFont="1" applyFill="1" applyBorder="1"/>
    <xf numFmtId="0" fontId="19" fillId="11" borderId="4" xfId="0" applyFont="1" applyFill="1" applyBorder="1" applyAlignment="1">
      <alignment horizontal="center" vertical="center" wrapText="1"/>
    </xf>
    <xf numFmtId="164" fontId="12" fillId="11" borderId="4" xfId="1" applyNumberFormat="1" applyFont="1" applyFill="1" applyBorder="1"/>
    <xf numFmtId="164" fontId="12" fillId="11" borderId="4" xfId="0" applyNumberFormat="1" applyFont="1" applyFill="1" applyBorder="1"/>
    <xf numFmtId="0" fontId="15" fillId="8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left" vertical="center" wrapText="1"/>
    </xf>
    <xf numFmtId="0" fontId="15" fillId="8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/>
    </xf>
    <xf numFmtId="164" fontId="15" fillId="8" borderId="25" xfId="1" applyNumberFormat="1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left" vertical="center"/>
    </xf>
    <xf numFmtId="0" fontId="21" fillId="12" borderId="4" xfId="0" applyFont="1" applyFill="1" applyBorder="1" applyAlignment="1">
      <alignment horizontal="center" vertical="center"/>
    </xf>
    <xf numFmtId="44" fontId="12" fillId="12" borderId="4" xfId="1" applyFont="1" applyFill="1" applyBorder="1"/>
    <xf numFmtId="0" fontId="12" fillId="12" borderId="4" xfId="0" applyFont="1" applyFill="1" applyBorder="1"/>
    <xf numFmtId="0" fontId="19" fillId="8" borderId="26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left" vertical="center"/>
    </xf>
    <xf numFmtId="0" fontId="19" fillId="8" borderId="27" xfId="0" applyFont="1" applyFill="1" applyBorder="1" applyAlignment="1">
      <alignment horizontal="center"/>
    </xf>
    <xf numFmtId="0" fontId="21" fillId="3" borderId="4" xfId="0" applyFont="1" applyFill="1" applyBorder="1"/>
    <xf numFmtId="0" fontId="12" fillId="0" borderId="0" xfId="0" applyFont="1" applyAlignment="1">
      <alignment horizontal="left" vertical="center" wrapText="1"/>
    </xf>
    <xf numFmtId="0" fontId="8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44" fontId="19" fillId="8" borderId="0" xfId="1" applyFont="1" applyFill="1" applyBorder="1" applyAlignment="1">
      <alignment horizontal="center" vertical="center"/>
    </xf>
    <xf numFmtId="0" fontId="28" fillId="8" borderId="28" xfId="0" applyFont="1" applyFill="1" applyBorder="1"/>
    <xf numFmtId="164" fontId="29" fillId="8" borderId="29" xfId="1" applyNumberFormat="1" applyFont="1" applyFill="1" applyBorder="1"/>
    <xf numFmtId="164" fontId="29" fillId="8" borderId="29" xfId="0" applyNumberFormat="1" applyFont="1" applyFill="1" applyBorder="1"/>
    <xf numFmtId="0" fontId="12" fillId="3" borderId="0" xfId="0" applyFont="1" applyFill="1"/>
    <xf numFmtId="0" fontId="12" fillId="3" borderId="0" xfId="0" applyFont="1" applyFill="1" applyAlignment="1">
      <alignment horizontal="left" vertical="center" wrapText="1"/>
    </xf>
    <xf numFmtId="0" fontId="30" fillId="13" borderId="30" xfId="0" applyFont="1" applyFill="1" applyBorder="1" applyAlignment="1">
      <alignment horizontal="left"/>
    </xf>
    <xf numFmtId="0" fontId="15" fillId="8" borderId="0" xfId="0" applyFont="1" applyFill="1"/>
    <xf numFmtId="164" fontId="29" fillId="8" borderId="31" xfId="1" applyNumberFormat="1" applyFont="1" applyFill="1" applyBorder="1"/>
    <xf numFmtId="164" fontId="29" fillId="8" borderId="31" xfId="0" applyNumberFormat="1" applyFont="1" applyFill="1" applyBorder="1"/>
    <xf numFmtId="0" fontId="31" fillId="13" borderId="30" xfId="0" applyFont="1" applyFill="1" applyBorder="1" applyAlignment="1">
      <alignment horizontal="left"/>
    </xf>
    <xf numFmtId="0" fontId="12" fillId="10" borderId="4" xfId="0" applyFont="1" applyFill="1" applyBorder="1" applyAlignment="1">
      <alignment horizontal="left" vertical="center" wrapText="1"/>
    </xf>
    <xf numFmtId="164" fontId="29" fillId="8" borderId="31" xfId="1" applyNumberFormat="1" applyFont="1" applyFill="1" applyBorder="1" applyAlignment="1">
      <alignment vertical="center"/>
    </xf>
    <xf numFmtId="164" fontId="29" fillId="8" borderId="3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2" fillId="8" borderId="0" xfId="0" applyFont="1" applyFill="1" applyAlignment="1">
      <alignment horizontal="left" vertical="center"/>
    </xf>
    <xf numFmtId="0" fontId="12" fillId="8" borderId="0" xfId="0" applyFont="1" applyFill="1" applyAlignment="1">
      <alignment vertical="center"/>
    </xf>
    <xf numFmtId="164" fontId="32" fillId="8" borderId="31" xfId="1" applyNumberFormat="1" applyFont="1" applyFill="1" applyBorder="1" applyAlignment="1">
      <alignment vertical="center"/>
    </xf>
    <xf numFmtId="0" fontId="16" fillId="14" borderId="0" xfId="0" applyFont="1" applyFill="1" applyAlignment="1">
      <alignment vertical="center"/>
    </xf>
    <xf numFmtId="0" fontId="15" fillId="14" borderId="0" xfId="0" applyFont="1" applyFill="1" applyAlignment="1">
      <alignment horizontal="center" vertical="center"/>
    </xf>
    <xf numFmtId="0" fontId="15" fillId="14" borderId="0" xfId="0" applyFont="1" applyFill="1" applyAlignment="1">
      <alignment vertical="center"/>
    </xf>
    <xf numFmtId="164" fontId="33" fillId="14" borderId="32" xfId="1" applyNumberFormat="1" applyFont="1" applyFill="1" applyBorder="1" applyAlignment="1">
      <alignment vertical="center"/>
    </xf>
    <xf numFmtId="164" fontId="33" fillId="14" borderId="32" xfId="0" applyNumberFormat="1" applyFont="1" applyFill="1" applyBorder="1" applyAlignment="1">
      <alignment vertical="center"/>
    </xf>
    <xf numFmtId="0" fontId="34" fillId="15" borderId="4" xfId="0" applyFont="1" applyFill="1" applyBorder="1" applyAlignment="1">
      <alignment horizontal="left" vertical="center" wrapText="1"/>
    </xf>
    <xf numFmtId="0" fontId="5" fillId="15" borderId="4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 textRotation="255" wrapText="1"/>
    </xf>
    <xf numFmtId="0" fontId="11" fillId="15" borderId="9" xfId="0" applyFont="1" applyFill="1" applyBorder="1" applyAlignment="1">
      <alignment horizontal="center" vertical="center" textRotation="255" wrapText="1"/>
    </xf>
    <xf numFmtId="0" fontId="11" fillId="15" borderId="3" xfId="0" applyFont="1" applyFill="1" applyBorder="1" applyAlignment="1">
      <alignment horizontal="center" vertical="center" textRotation="255" wrapText="1"/>
    </xf>
    <xf numFmtId="0" fontId="11" fillId="15" borderId="4" xfId="0" applyFont="1" applyFill="1" applyBorder="1" applyAlignment="1">
      <alignment horizontal="center" vertical="center" textRotation="255" wrapText="1"/>
    </xf>
    <xf numFmtId="0" fontId="35" fillId="16" borderId="4" xfId="0" applyFont="1" applyFill="1" applyBorder="1" applyAlignment="1">
      <alignment horizontal="center" vertical="top" textRotation="255" wrapText="1"/>
    </xf>
    <xf numFmtId="0" fontId="4" fillId="15" borderId="9" xfId="0" applyFont="1" applyFill="1" applyBorder="1" applyAlignment="1">
      <alignment horizontal="center" vertical="center" wrapText="1"/>
    </xf>
    <xf numFmtId="164" fontId="4" fillId="15" borderId="3" xfId="1" applyNumberFormat="1" applyFont="1" applyFill="1" applyBorder="1" applyAlignment="1">
      <alignment horizontal="center" vertical="center" wrapText="1"/>
    </xf>
    <xf numFmtId="164" fontId="4" fillId="15" borderId="3" xfId="0" applyNumberFormat="1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left" vertical="center" wrapText="1"/>
    </xf>
    <xf numFmtId="0" fontId="17" fillId="17" borderId="9" xfId="0" applyFont="1" applyFill="1" applyBorder="1" applyAlignment="1">
      <alignment horizontal="left" vertical="center"/>
    </xf>
    <xf numFmtId="0" fontId="14" fillId="17" borderId="9" xfId="0" applyFont="1" applyFill="1" applyBorder="1" applyAlignment="1">
      <alignment horizontal="left" vertical="center"/>
    </xf>
    <xf numFmtId="0" fontId="14" fillId="17" borderId="9" xfId="0" applyFont="1" applyFill="1" applyBorder="1" applyAlignment="1">
      <alignment horizontal="center" vertical="top"/>
    </xf>
    <xf numFmtId="0" fontId="14" fillId="17" borderId="3" xfId="0" applyFont="1" applyFill="1" applyBorder="1" applyAlignment="1">
      <alignment horizontal="center" vertical="top"/>
    </xf>
    <xf numFmtId="0" fontId="17" fillId="17" borderId="9" xfId="0" applyFont="1" applyFill="1" applyBorder="1" applyAlignment="1">
      <alignment horizontal="center" vertical="top"/>
    </xf>
    <xf numFmtId="0" fontId="15" fillId="17" borderId="9" xfId="0" applyFont="1" applyFill="1" applyBorder="1" applyAlignment="1">
      <alignment horizontal="center" vertical="top"/>
    </xf>
    <xf numFmtId="0" fontId="15" fillId="17" borderId="8" xfId="0" applyFont="1" applyFill="1" applyBorder="1" applyAlignment="1">
      <alignment horizontal="center" vertical="top"/>
    </xf>
    <xf numFmtId="164" fontId="15" fillId="17" borderId="8" xfId="1" applyNumberFormat="1" applyFont="1" applyFill="1" applyBorder="1" applyAlignment="1">
      <alignment horizontal="center" vertical="top"/>
    </xf>
    <xf numFmtId="164" fontId="15" fillId="17" borderId="8" xfId="0" applyNumberFormat="1" applyFont="1" applyFill="1" applyBorder="1" applyAlignment="1">
      <alignment horizontal="center" vertical="top"/>
    </xf>
    <xf numFmtId="0" fontId="8" fillId="9" borderId="9" xfId="0" applyFont="1" applyFill="1" applyBorder="1"/>
    <xf numFmtId="0" fontId="8" fillId="9" borderId="3" xfId="0" applyFont="1" applyFill="1" applyBorder="1"/>
    <xf numFmtId="0" fontId="6" fillId="3" borderId="4" xfId="2" applyFont="1" applyFill="1" applyBorder="1" applyAlignment="1" applyProtection="1">
      <alignment horizontal="center"/>
    </xf>
    <xf numFmtId="164" fontId="12" fillId="8" borderId="4" xfId="1" applyNumberFormat="1" applyFont="1" applyFill="1" applyBorder="1"/>
    <xf numFmtId="164" fontId="12" fillId="8" borderId="4" xfId="0" applyNumberFormat="1" applyFont="1" applyFill="1" applyBorder="1"/>
    <xf numFmtId="0" fontId="8" fillId="9" borderId="33" xfId="0" applyFont="1" applyFill="1" applyBorder="1" applyAlignment="1">
      <alignment horizontal="left" vertical="center"/>
    </xf>
    <xf numFmtId="0" fontId="8" fillId="9" borderId="34" xfId="0" applyFont="1" applyFill="1" applyBorder="1"/>
    <xf numFmtId="0" fontId="8" fillId="9" borderId="35" xfId="0" applyFont="1" applyFill="1" applyBorder="1"/>
    <xf numFmtId="0" fontId="17" fillId="17" borderId="4" xfId="0" applyFont="1" applyFill="1" applyBorder="1" applyAlignment="1">
      <alignment horizontal="left" vertical="center"/>
    </xf>
    <xf numFmtId="0" fontId="14" fillId="17" borderId="8" xfId="0" applyFont="1" applyFill="1" applyBorder="1" applyAlignment="1">
      <alignment horizontal="left" vertical="center"/>
    </xf>
    <xf numFmtId="0" fontId="14" fillId="17" borderId="13" xfId="0" applyFont="1" applyFill="1" applyBorder="1" applyAlignment="1">
      <alignment horizontal="center" vertical="top"/>
    </xf>
    <xf numFmtId="0" fontId="15" fillId="17" borderId="3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top"/>
    </xf>
    <xf numFmtId="0" fontId="36" fillId="9" borderId="4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/>
    </xf>
    <xf numFmtId="0" fontId="37" fillId="9" borderId="4" xfId="2" applyFont="1" applyFill="1" applyBorder="1" applyProtection="1"/>
    <xf numFmtId="0" fontId="38" fillId="9" borderId="4" xfId="2" applyFont="1" applyFill="1" applyBorder="1" applyAlignment="1" applyProtection="1">
      <alignment horizontal="center" vertical="center"/>
    </xf>
    <xf numFmtId="0" fontId="6" fillId="0" borderId="4" xfId="2" applyFont="1" applyFill="1" applyBorder="1" applyAlignment="1" applyProtection="1">
      <alignment horizontal="center"/>
    </xf>
    <xf numFmtId="0" fontId="21" fillId="0" borderId="3" xfId="0" applyFont="1" applyBorder="1"/>
    <xf numFmtId="0" fontId="39" fillId="9" borderId="4" xfId="2" applyFont="1" applyFill="1" applyBorder="1" applyProtection="1"/>
    <xf numFmtId="0" fontId="22" fillId="9" borderId="4" xfId="2" applyFont="1" applyFill="1" applyBorder="1" applyAlignment="1" applyProtection="1">
      <alignment horizontal="center" vertical="center"/>
    </xf>
    <xf numFmtId="0" fontId="40" fillId="0" borderId="4" xfId="2" applyFont="1" applyFill="1" applyBorder="1" applyAlignment="1" applyProtection="1">
      <alignment horizontal="center"/>
    </xf>
    <xf numFmtId="0" fontId="41" fillId="9" borderId="4" xfId="0" applyFont="1" applyFill="1" applyBorder="1" applyAlignment="1">
      <alignment horizontal="left" vertical="center" wrapText="1"/>
    </xf>
    <xf numFmtId="0" fontId="14" fillId="8" borderId="0" xfId="0" applyFont="1" applyFill="1" applyAlignment="1">
      <alignment horizontal="left" vertical="center"/>
    </xf>
    <xf numFmtId="0" fontId="15" fillId="8" borderId="4" xfId="0" applyFont="1" applyFill="1" applyBorder="1"/>
    <xf numFmtId="164" fontId="43" fillId="8" borderId="4" xfId="1" applyNumberFormat="1" applyFont="1" applyFill="1" applyBorder="1"/>
    <xf numFmtId="164" fontId="43" fillId="8" borderId="4" xfId="0" applyNumberFormat="1" applyFont="1" applyFill="1" applyBorder="1"/>
    <xf numFmtId="0" fontId="43" fillId="0" borderId="0" xfId="0" applyFont="1"/>
    <xf numFmtId="0" fontId="4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horizontal="center"/>
    </xf>
    <xf numFmtId="164" fontId="12" fillId="0" borderId="0" xfId="1" applyNumberFormat="1" applyFont="1"/>
    <xf numFmtId="164" fontId="1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385281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A1E37E1-F451-46B5-AF8F-03C871173042}"/>
            </a:ext>
          </a:extLst>
        </xdr:cNvPr>
        <xdr:cNvSpPr txBox="1"/>
      </xdr:nvSpPr>
      <xdr:spPr>
        <a:xfrm>
          <a:off x="5229225" y="3360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FC8B9A4-FD16-44B6-A15A-9DD4D7102F5F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BFCC9F7-E0C5-4D7D-A7C2-36119539193C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CEEB7E33-4C00-4ECE-897D-969134CEB89F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0A3C5D3-237D-43EC-B341-D3666B344097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1259F884-D30C-41B5-9708-CE8318B80CA4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261A1791-0DAE-49F8-A07A-6AEA9E92C0F5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817DCC38-CD7B-4EB3-95F4-BF001AE06C1E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3E0FF4CE-9BE1-4494-958C-C3DADE52ABDD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8940605D-D420-45AA-9EEC-B3A2817BB6AD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F939D9F1-78F4-4290-81A6-C547BEF8119F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5DFED000-603C-4FFD-95A6-33BFF6EB3DD9}"/>
            </a:ext>
          </a:extLst>
        </xdr:cNvPr>
        <xdr:cNvSpPr txBox="1"/>
      </xdr:nvSpPr>
      <xdr:spPr>
        <a:xfrm>
          <a:off x="72771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84731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FBB61A6F-11E8-49FF-88F0-1AC9FB288277}"/>
            </a:ext>
          </a:extLst>
        </xdr:cNvPr>
        <xdr:cNvSpPr txBox="1"/>
      </xdr:nvSpPr>
      <xdr:spPr>
        <a:xfrm>
          <a:off x="7277100" y="223626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D71E86A0-D388-4DE4-9E5B-6067B298883C}"/>
            </a:ext>
          </a:extLst>
        </xdr:cNvPr>
        <xdr:cNvSpPr txBox="1"/>
      </xdr:nvSpPr>
      <xdr:spPr>
        <a:xfrm>
          <a:off x="641032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 editAs="oneCell">
    <xdr:from>
      <xdr:col>2</xdr:col>
      <xdr:colOff>105229</xdr:colOff>
      <xdr:row>81</xdr:row>
      <xdr:rowOff>41991</xdr:rowOff>
    </xdr:from>
    <xdr:to>
      <xdr:col>2</xdr:col>
      <xdr:colOff>502687</xdr:colOff>
      <xdr:row>83</xdr:row>
      <xdr:rowOff>20988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85F1A651-9E7B-4C5F-A532-7F12D5511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0254" y="19199941"/>
          <a:ext cx="403808" cy="356822"/>
        </a:xfrm>
        <a:prstGeom prst="rect">
          <a:avLst/>
        </a:prstGeom>
      </xdr:spPr>
    </xdr:pic>
    <xdr:clientData/>
  </xdr:twoCellAnchor>
  <xdr:twoCellAnchor editAs="oneCell">
    <xdr:from>
      <xdr:col>1</xdr:col>
      <xdr:colOff>1404335</xdr:colOff>
      <xdr:row>83</xdr:row>
      <xdr:rowOff>140297</xdr:rowOff>
    </xdr:from>
    <xdr:to>
      <xdr:col>3</xdr:col>
      <xdr:colOff>10105</xdr:colOff>
      <xdr:row>84</xdr:row>
      <xdr:rowOff>78515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AB601E14-F565-41A0-BE78-6335D651C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779340">
          <a:off x="4153885" y="19679247"/>
          <a:ext cx="1082271" cy="125543"/>
        </a:xfrm>
        <a:prstGeom prst="rect">
          <a:avLst/>
        </a:prstGeom>
      </xdr:spPr>
    </xdr:pic>
    <xdr:clientData/>
  </xdr:twoCellAnchor>
  <xdr:twoCellAnchor editAs="oneCell">
    <xdr:from>
      <xdr:col>0</xdr:col>
      <xdr:colOff>116568</xdr:colOff>
      <xdr:row>84</xdr:row>
      <xdr:rowOff>29611</xdr:rowOff>
    </xdr:from>
    <xdr:to>
      <xdr:col>0</xdr:col>
      <xdr:colOff>730704</xdr:colOff>
      <xdr:row>87</xdr:row>
      <xdr:rowOff>163773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3A9966CE-2707-4BFB-95C0-6CC3C9E9F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343" y="19752711"/>
          <a:ext cx="617311" cy="842187"/>
        </a:xfrm>
        <a:prstGeom prst="rect">
          <a:avLst/>
        </a:prstGeom>
      </xdr:spPr>
    </xdr:pic>
    <xdr:clientData/>
  </xdr:twoCellAnchor>
  <xdr:twoCellAnchor editAs="oneCell">
    <xdr:from>
      <xdr:col>0</xdr:col>
      <xdr:colOff>461734</xdr:colOff>
      <xdr:row>0</xdr:row>
      <xdr:rowOff>76201</xdr:rowOff>
    </xdr:from>
    <xdr:to>
      <xdr:col>1</xdr:col>
      <xdr:colOff>1714260</xdr:colOff>
      <xdr:row>4</xdr:row>
      <xdr:rowOff>382362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004F464-DA07-4885-A62E-A04B80537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1684" y="76201"/>
          <a:ext cx="3135301" cy="2458811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51CC2EEE-6F74-41EA-8B0E-0F969395F20A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7A861580-CF13-4ECF-84D3-B65FCB74CE58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B09E989F-E2C1-4B97-848D-B6D502BC3702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C07B701C-28D1-4FF5-BE74-09D420A428D5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1CCC5B70-C109-4307-84AB-579F8B5C2209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8D6D80AB-32F5-4807-B5BD-E624A739A1CE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2338DAEC-1F54-49FD-A335-4AB31A1B436E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5BEB1EC5-F9A3-4002-82F4-B2DDAAC4979D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E66B875-250F-4286-8443-915407D910A6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44EFD9B9-3673-4868-8AA0-947A69A2BA72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0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B7D16FA5-5726-4EB2-BA20-67301AF46AC3}"/>
            </a:ext>
          </a:extLst>
        </xdr:cNvPr>
        <xdr:cNvSpPr txBox="1"/>
      </xdr:nvSpPr>
      <xdr:spPr>
        <a:xfrm>
          <a:off x="7277100" y="2887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94</xdr:row>
      <xdr:rowOff>385281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46EC469C-C9F7-4163-8217-FAAD6AB3F668}"/>
            </a:ext>
          </a:extLst>
        </xdr:cNvPr>
        <xdr:cNvSpPr txBox="1"/>
      </xdr:nvSpPr>
      <xdr:spPr>
        <a:xfrm>
          <a:off x="7277100" y="291539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5D3C66DF-BEEC-4F44-9C2C-AAC667A038DE}"/>
            </a:ext>
          </a:extLst>
        </xdr:cNvPr>
        <xdr:cNvSpPr txBox="1"/>
      </xdr:nvSpPr>
      <xdr:spPr>
        <a:xfrm>
          <a:off x="6410325" y="2977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DC55ED9-54B7-419D-8F5F-0021562D9EF8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93423E26-242C-4DB3-AE70-054DCB89130E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4CAF6C07-7D40-4B77-87D9-344618DAAFBF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13B716A4-05C2-466F-BCF3-1A6C7ABEF149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AF5072C-7896-4FC9-8E2B-C4CB42A589D1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D87D9A7B-738A-4744-98BB-495CA3F8BB4D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73EDF944-A85F-4D46-B3F4-82FF0D688403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CC09B327-F57F-4B5F-A97F-DD9107B9E229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3969FD05-2D00-4500-8142-F92FBE48BF41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18</xdr:col>
      <xdr:colOff>0</xdr:colOff>
      <xdr:row>105</xdr:row>
      <xdr:rowOff>0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243BEF6F-825F-4F7A-B156-BAE620A6669E}"/>
            </a:ext>
          </a:extLst>
        </xdr:cNvPr>
        <xdr:cNvSpPr txBox="1"/>
      </xdr:nvSpPr>
      <xdr:spPr>
        <a:xfrm>
          <a:off x="17297400" y="315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19</xdr:col>
      <xdr:colOff>294821</xdr:colOff>
      <xdr:row>105</xdr:row>
      <xdr:rowOff>124732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C34054EB-DBD4-4A09-89F2-9618AE0A1A4A}"/>
            </a:ext>
          </a:extLst>
        </xdr:cNvPr>
        <xdr:cNvSpPr txBox="1"/>
      </xdr:nvSpPr>
      <xdr:spPr>
        <a:xfrm>
          <a:off x="18357396" y="31668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f2r.org/wp-content/uploads/2020/02/epinette-noire-fiche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f2r.org/wp-content/uploads/2020/02/epinette-blanche-fiche.pdf" TargetMode="External"/><Relationship Id="rId1" Type="http://schemas.openxmlformats.org/officeDocument/2006/relationships/hyperlink" Target="http://www.af2r.org/wp-content/uploads/2020/02/meleze-laricin-fich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f2r.org/wp-content/uploads/2020/02/pin-gris-fiche.pdf" TargetMode="External"/><Relationship Id="rId4" Type="http://schemas.openxmlformats.org/officeDocument/2006/relationships/hyperlink" Target="http://www.af2r.org/wp-content/uploads/2020/02/pin-rouge-fi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39AC-D4D7-41AA-9D26-791317362D8C}">
  <dimension ref="A1:O106"/>
  <sheetViews>
    <sheetView tabSelected="1" zoomScale="84" zoomScaleNormal="84" workbookViewId="0">
      <pane xSplit="1" topLeftCell="B1" activePane="topRight" state="frozen"/>
      <selection activeCell="A4" sqref="A4"/>
      <selection pane="topRight" activeCell="Q25" sqref="Q25"/>
    </sheetView>
  </sheetViews>
  <sheetFormatPr baseColWidth="10" defaultRowHeight="14" x14ac:dyDescent="0.3"/>
  <cols>
    <col min="1" max="1" width="27" style="108" customWidth="1"/>
    <col min="2" max="2" width="27.08984375" style="183" customWidth="1"/>
    <col min="3" max="3" width="8.36328125" style="184" customWidth="1"/>
    <col min="4" max="4" width="7.54296875" style="16" customWidth="1"/>
    <col min="5" max="5" width="9.453125" style="16" customWidth="1"/>
    <col min="6" max="6" width="12.36328125" style="185" customWidth="1"/>
    <col min="7" max="7" width="18.26953125" style="186" customWidth="1"/>
    <col min="8" max="8" width="11" style="16" bestFit="1" customWidth="1"/>
    <col min="9" max="9" width="12.6328125" style="187" customWidth="1"/>
    <col min="10" max="10" width="11" style="16" bestFit="1" customWidth="1"/>
    <col min="11" max="11" width="11" style="188" bestFit="1" customWidth="1"/>
    <col min="12" max="12" width="11" style="16" bestFit="1" customWidth="1"/>
    <col min="13" max="13" width="11" style="188" bestFit="1" customWidth="1"/>
    <col min="14" max="14" width="18.90625" style="16" customWidth="1"/>
    <col min="15" max="15" width="5.6328125" style="16" customWidth="1"/>
    <col min="16" max="16384" width="10.90625" style="16"/>
  </cols>
  <sheetData>
    <row r="1" spans="1:13" s="1" customFormat="1" ht="40" customHeight="1" x14ac:dyDescent="0.35">
      <c r="A1" s="201"/>
      <c r="B1" s="202"/>
      <c r="C1" s="191" t="s">
        <v>0</v>
      </c>
      <c r="D1" s="192"/>
      <c r="E1" s="192"/>
      <c r="F1" s="192"/>
      <c r="G1" s="192"/>
      <c r="H1" s="207"/>
      <c r="I1" s="207"/>
      <c r="J1" s="208"/>
      <c r="K1" s="208"/>
      <c r="L1" s="207"/>
      <c r="M1" s="207"/>
    </row>
    <row r="2" spans="1:13" s="1" customFormat="1" ht="40" customHeight="1" x14ac:dyDescent="0.35">
      <c r="A2" s="203"/>
      <c r="B2" s="204"/>
      <c r="C2" s="209" t="s">
        <v>324</v>
      </c>
      <c r="D2" s="210"/>
      <c r="E2" s="210"/>
      <c r="F2" s="210"/>
      <c r="G2" s="191"/>
      <c r="H2" s="211"/>
      <c r="I2" s="212"/>
      <c r="J2" s="213"/>
      <c r="K2" s="214"/>
      <c r="L2" s="211"/>
      <c r="M2" s="212"/>
    </row>
    <row r="3" spans="1:13" s="1" customFormat="1" ht="45" customHeight="1" x14ac:dyDescent="0.35">
      <c r="A3" s="203"/>
      <c r="B3" s="204"/>
      <c r="C3" s="191" t="s">
        <v>1</v>
      </c>
      <c r="D3" s="192"/>
      <c r="E3" s="192"/>
      <c r="F3" s="192"/>
      <c r="G3" s="192"/>
      <c r="H3" s="189"/>
      <c r="I3" s="189"/>
      <c r="J3" s="190"/>
      <c r="K3" s="190"/>
      <c r="L3" s="189"/>
      <c r="M3" s="189"/>
    </row>
    <row r="4" spans="1:13" s="1" customFormat="1" ht="45" customHeight="1" x14ac:dyDescent="0.35">
      <c r="A4" s="203"/>
      <c r="B4" s="204"/>
      <c r="C4" s="191" t="s">
        <v>2</v>
      </c>
      <c r="D4" s="192"/>
      <c r="E4" s="192"/>
      <c r="F4" s="192"/>
      <c r="G4" s="192"/>
      <c r="H4" s="193"/>
      <c r="I4" s="194"/>
      <c r="J4" s="195"/>
      <c r="K4" s="196"/>
      <c r="L4" s="193"/>
      <c r="M4" s="194"/>
    </row>
    <row r="5" spans="1:13" s="2" customFormat="1" ht="32.25" customHeight="1" x14ac:dyDescent="0.35">
      <c r="A5" s="205"/>
      <c r="B5" s="206"/>
      <c r="C5" s="191" t="s">
        <v>3</v>
      </c>
      <c r="D5" s="192"/>
      <c r="E5" s="192"/>
      <c r="F5" s="192"/>
      <c r="G5" s="192"/>
      <c r="H5" s="198"/>
      <c r="I5" s="198"/>
      <c r="J5" s="199"/>
      <c r="K5" s="199"/>
      <c r="L5" s="198"/>
      <c r="M5" s="198"/>
    </row>
    <row r="6" spans="1:13" s="3" customFormat="1" ht="32.25" customHeight="1" x14ac:dyDescent="0.35">
      <c r="A6" s="4" t="s">
        <v>4</v>
      </c>
      <c r="B6" s="5"/>
      <c r="C6" s="4"/>
      <c r="D6" s="6"/>
      <c r="E6" s="6"/>
      <c r="F6" s="6"/>
      <c r="G6" s="6">
        <v>0</v>
      </c>
      <c r="H6" s="6">
        <f>$H$79</f>
        <v>0</v>
      </c>
      <c r="I6" s="7">
        <f>$I$90</f>
        <v>0</v>
      </c>
      <c r="J6" s="6">
        <f>$J$79</f>
        <v>0</v>
      </c>
      <c r="K6" s="7">
        <f>$K$90</f>
        <v>0</v>
      </c>
      <c r="L6" s="6">
        <f>$L$79</f>
        <v>0</v>
      </c>
      <c r="M6" s="7">
        <f>$M$90</f>
        <v>0</v>
      </c>
    </row>
    <row r="7" spans="1:13" s="8" customFormat="1" ht="72.75" customHeight="1" x14ac:dyDescent="0.25">
      <c r="A7" s="9" t="s">
        <v>5</v>
      </c>
      <c r="B7" s="10" t="s">
        <v>6</v>
      </c>
      <c r="C7" s="11" t="s">
        <v>7</v>
      </c>
      <c r="D7" s="12" t="s">
        <v>8</v>
      </c>
      <c r="E7" s="12" t="s">
        <v>9</v>
      </c>
      <c r="F7" s="13"/>
      <c r="G7" s="12" t="s">
        <v>10</v>
      </c>
      <c r="H7" s="14" t="s">
        <v>11</v>
      </c>
      <c r="I7" s="15" t="s">
        <v>12</v>
      </c>
      <c r="J7" s="12" t="s">
        <v>11</v>
      </c>
      <c r="K7" s="15" t="s">
        <v>12</v>
      </c>
      <c r="L7" s="12" t="s">
        <v>11</v>
      </c>
      <c r="M7" s="15" t="s">
        <v>12</v>
      </c>
    </row>
    <row r="8" spans="1:13" ht="21" customHeight="1" x14ac:dyDescent="0.3">
      <c r="A8" s="17" t="s">
        <v>13</v>
      </c>
      <c r="B8" s="18" t="s">
        <v>14</v>
      </c>
      <c r="C8" s="19"/>
      <c r="D8" s="20"/>
      <c r="E8" s="20"/>
      <c r="F8" s="21"/>
      <c r="G8" s="22">
        <f>SUM(H8+J8+L8)</f>
        <v>0</v>
      </c>
      <c r="H8" s="20">
        <f>SUM(H9:H40)</f>
        <v>0</v>
      </c>
      <c r="I8" s="23">
        <f t="shared" ref="I8:M8" si="0">SUM(I10:I40)</f>
        <v>0</v>
      </c>
      <c r="J8" s="20">
        <f>SUM(J9:J40)</f>
        <v>0</v>
      </c>
      <c r="K8" s="23">
        <f t="shared" si="0"/>
        <v>0</v>
      </c>
      <c r="L8" s="20">
        <f t="shared" si="0"/>
        <v>0</v>
      </c>
      <c r="M8" s="23">
        <f t="shared" si="0"/>
        <v>0</v>
      </c>
    </row>
    <row r="9" spans="1:13" s="24" customFormat="1" ht="18.75" customHeight="1" x14ac:dyDescent="0.3">
      <c r="A9" s="25" t="s">
        <v>15</v>
      </c>
      <c r="B9" s="26" t="s">
        <v>16</v>
      </c>
      <c r="C9" s="27" t="s">
        <v>17</v>
      </c>
      <c r="D9" s="28" t="s">
        <v>18</v>
      </c>
      <c r="E9" s="29">
        <v>5.5</v>
      </c>
      <c r="F9" s="30" t="s">
        <v>19</v>
      </c>
      <c r="G9" s="31">
        <f t="shared" ref="G9:G72" si="1">SUM(H9+J9+L9)</f>
        <v>0</v>
      </c>
      <c r="H9" s="32"/>
      <c r="I9" s="33">
        <f>SUM(H9*$E9)</f>
        <v>0</v>
      </c>
      <c r="J9" s="32"/>
      <c r="K9" s="34">
        <f>SUM(J9*$E9)</f>
        <v>0</v>
      </c>
      <c r="L9" s="32"/>
      <c r="M9" s="34">
        <f>SUM(L9*$E9)</f>
        <v>0</v>
      </c>
    </row>
    <row r="10" spans="1:13" ht="15" x14ac:dyDescent="0.3">
      <c r="A10" s="25" t="s">
        <v>20</v>
      </c>
      <c r="B10" s="26" t="s">
        <v>21</v>
      </c>
      <c r="C10" s="27" t="s">
        <v>22</v>
      </c>
      <c r="D10" s="28" t="s">
        <v>23</v>
      </c>
      <c r="E10" s="29">
        <v>6.5</v>
      </c>
      <c r="F10" s="30" t="s">
        <v>24</v>
      </c>
      <c r="G10" s="31">
        <f t="shared" si="1"/>
        <v>0</v>
      </c>
      <c r="H10" s="32"/>
      <c r="I10" s="35">
        <f t="shared" ref="I10:K40" si="2">SUM(H10*$E10)</f>
        <v>0</v>
      </c>
      <c r="J10" s="36"/>
      <c r="K10" s="37">
        <f t="shared" si="2"/>
        <v>0</v>
      </c>
      <c r="L10" s="36"/>
      <c r="M10" s="37">
        <f t="shared" ref="M10:M40" si="3">SUM(L10*$E10)</f>
        <v>0</v>
      </c>
    </row>
    <row r="11" spans="1:13" ht="15" x14ac:dyDescent="0.3">
      <c r="A11" s="38" t="s">
        <v>25</v>
      </c>
      <c r="B11" s="39" t="s">
        <v>26</v>
      </c>
      <c r="C11" s="27" t="s">
        <v>27</v>
      </c>
      <c r="D11" s="28" t="s">
        <v>18</v>
      </c>
      <c r="E11" s="29">
        <v>8.9499999999999993</v>
      </c>
      <c r="F11" s="30" t="s">
        <v>28</v>
      </c>
      <c r="G11" s="40">
        <f t="shared" si="1"/>
        <v>0</v>
      </c>
      <c r="H11" s="32"/>
      <c r="I11" s="35">
        <f t="shared" si="2"/>
        <v>0</v>
      </c>
      <c r="J11" s="36"/>
      <c r="K11" s="37">
        <f t="shared" si="2"/>
        <v>0</v>
      </c>
      <c r="L11" s="36"/>
      <c r="M11" s="37">
        <f t="shared" si="3"/>
        <v>0</v>
      </c>
    </row>
    <row r="12" spans="1:13" ht="15" x14ac:dyDescent="0.3">
      <c r="A12" s="38" t="s">
        <v>29</v>
      </c>
      <c r="B12" s="39" t="s">
        <v>30</v>
      </c>
      <c r="C12" s="27" t="s">
        <v>31</v>
      </c>
      <c r="D12" s="28" t="s">
        <v>18</v>
      </c>
      <c r="E12" s="29">
        <v>6</v>
      </c>
      <c r="F12" s="30" t="s">
        <v>32</v>
      </c>
      <c r="G12" s="40">
        <f t="shared" si="1"/>
        <v>0</v>
      </c>
      <c r="H12" s="32"/>
      <c r="I12" s="35">
        <f t="shared" si="2"/>
        <v>0</v>
      </c>
      <c r="J12" s="36"/>
      <c r="K12" s="37">
        <f t="shared" si="2"/>
        <v>0</v>
      </c>
      <c r="L12" s="36"/>
      <c r="M12" s="37">
        <f t="shared" si="3"/>
        <v>0</v>
      </c>
    </row>
    <row r="13" spans="1:13" ht="15" x14ac:dyDescent="0.3">
      <c r="A13" s="38" t="s">
        <v>33</v>
      </c>
      <c r="B13" s="26" t="s">
        <v>34</v>
      </c>
      <c r="C13" s="27" t="s">
        <v>35</v>
      </c>
      <c r="D13" s="28" t="s">
        <v>23</v>
      </c>
      <c r="E13" s="29">
        <v>6.5</v>
      </c>
      <c r="F13" s="30" t="s">
        <v>36</v>
      </c>
      <c r="G13" s="40">
        <f t="shared" si="1"/>
        <v>0</v>
      </c>
      <c r="H13" s="32"/>
      <c r="I13" s="35">
        <f t="shared" si="2"/>
        <v>0</v>
      </c>
      <c r="J13" s="36"/>
      <c r="K13" s="37">
        <f t="shared" si="2"/>
        <v>0</v>
      </c>
      <c r="L13" s="36"/>
      <c r="M13" s="37">
        <f t="shared" si="3"/>
        <v>0</v>
      </c>
    </row>
    <row r="14" spans="1:13" ht="15" x14ac:dyDescent="0.3">
      <c r="A14" s="38" t="s">
        <v>37</v>
      </c>
      <c r="B14" s="26" t="s">
        <v>38</v>
      </c>
      <c r="C14" s="27" t="s">
        <v>39</v>
      </c>
      <c r="D14" s="28" t="s">
        <v>18</v>
      </c>
      <c r="E14" s="29">
        <v>5.5</v>
      </c>
      <c r="F14" s="30" t="s">
        <v>40</v>
      </c>
      <c r="G14" s="40">
        <f t="shared" si="1"/>
        <v>0</v>
      </c>
      <c r="H14" s="32"/>
      <c r="I14" s="35">
        <f t="shared" si="2"/>
        <v>0</v>
      </c>
      <c r="J14" s="36"/>
      <c r="K14" s="37">
        <f t="shared" si="2"/>
        <v>0</v>
      </c>
      <c r="L14" s="36"/>
      <c r="M14" s="37">
        <f t="shared" si="3"/>
        <v>0</v>
      </c>
    </row>
    <row r="15" spans="1:13" ht="15" x14ac:dyDescent="0.3">
      <c r="A15" s="38" t="s">
        <v>41</v>
      </c>
      <c r="B15" s="39" t="s">
        <v>42</v>
      </c>
      <c r="C15" s="27" t="s">
        <v>43</v>
      </c>
      <c r="D15" s="28" t="s">
        <v>18</v>
      </c>
      <c r="E15" s="29">
        <v>5.5</v>
      </c>
      <c r="F15" s="30" t="s">
        <v>44</v>
      </c>
      <c r="G15" s="40">
        <f t="shared" si="1"/>
        <v>0</v>
      </c>
      <c r="H15" s="32"/>
      <c r="I15" s="35">
        <f t="shared" si="2"/>
        <v>0</v>
      </c>
      <c r="J15" s="36"/>
      <c r="K15" s="37">
        <f t="shared" si="2"/>
        <v>0</v>
      </c>
      <c r="L15" s="36"/>
      <c r="M15" s="37">
        <f t="shared" si="3"/>
        <v>0</v>
      </c>
    </row>
    <row r="16" spans="1:13" ht="15" x14ac:dyDescent="0.3">
      <c r="A16" s="38" t="s">
        <v>45</v>
      </c>
      <c r="B16" s="39" t="s">
        <v>46</v>
      </c>
      <c r="C16" s="27" t="s">
        <v>47</v>
      </c>
      <c r="D16" s="28" t="s">
        <v>18</v>
      </c>
      <c r="E16" s="29">
        <v>6</v>
      </c>
      <c r="F16" s="30" t="s">
        <v>40</v>
      </c>
      <c r="G16" s="40">
        <f t="shared" si="1"/>
        <v>0</v>
      </c>
      <c r="H16" s="32"/>
      <c r="I16" s="35">
        <f t="shared" si="2"/>
        <v>0</v>
      </c>
      <c r="J16" s="36"/>
      <c r="K16" s="37">
        <f t="shared" si="2"/>
        <v>0</v>
      </c>
      <c r="L16" s="36"/>
      <c r="M16" s="37">
        <f t="shared" si="3"/>
        <v>0</v>
      </c>
    </row>
    <row r="17" spans="1:13" ht="15" x14ac:dyDescent="0.3">
      <c r="A17" s="38" t="s">
        <v>48</v>
      </c>
      <c r="B17" s="39" t="s">
        <v>49</v>
      </c>
      <c r="C17" s="27" t="s">
        <v>50</v>
      </c>
      <c r="D17" s="41" t="s">
        <v>51</v>
      </c>
      <c r="E17" s="29">
        <v>42.5</v>
      </c>
      <c r="F17" s="30" t="s">
        <v>32</v>
      </c>
      <c r="G17" s="40">
        <f t="shared" si="1"/>
        <v>0</v>
      </c>
      <c r="H17" s="32"/>
      <c r="I17" s="35">
        <f t="shared" si="2"/>
        <v>0</v>
      </c>
      <c r="J17" s="36"/>
      <c r="K17" s="37">
        <f t="shared" si="2"/>
        <v>0</v>
      </c>
      <c r="L17" s="36"/>
      <c r="M17" s="37">
        <f t="shared" si="3"/>
        <v>0</v>
      </c>
    </row>
    <row r="18" spans="1:13" ht="15" x14ac:dyDescent="0.3">
      <c r="A18" s="38" t="s">
        <v>52</v>
      </c>
      <c r="B18" s="39" t="s">
        <v>53</v>
      </c>
      <c r="C18" s="27" t="s">
        <v>54</v>
      </c>
      <c r="D18" s="28" t="s">
        <v>18</v>
      </c>
      <c r="E18" s="29">
        <v>5.5</v>
      </c>
      <c r="F18" s="30" t="s">
        <v>55</v>
      </c>
      <c r="G18" s="40">
        <f t="shared" si="1"/>
        <v>0</v>
      </c>
      <c r="H18" s="32"/>
      <c r="I18" s="35">
        <f t="shared" si="2"/>
        <v>0</v>
      </c>
      <c r="J18" s="36"/>
      <c r="K18" s="37">
        <f t="shared" si="2"/>
        <v>0</v>
      </c>
      <c r="L18" s="36"/>
      <c r="M18" s="37">
        <f t="shared" si="3"/>
        <v>0</v>
      </c>
    </row>
    <row r="19" spans="1:13" ht="15" x14ac:dyDescent="0.3">
      <c r="A19" s="38" t="s">
        <v>56</v>
      </c>
      <c r="B19" s="39" t="s">
        <v>57</v>
      </c>
      <c r="C19" s="27" t="s">
        <v>54</v>
      </c>
      <c r="D19" s="41" t="s">
        <v>51</v>
      </c>
      <c r="E19" s="29">
        <v>42.5</v>
      </c>
      <c r="F19" s="30" t="s">
        <v>58</v>
      </c>
      <c r="G19" s="40">
        <f t="shared" si="1"/>
        <v>0</v>
      </c>
      <c r="H19" s="32"/>
      <c r="I19" s="35">
        <f t="shared" si="2"/>
        <v>0</v>
      </c>
      <c r="J19" s="36"/>
      <c r="K19" s="37">
        <f t="shared" si="2"/>
        <v>0</v>
      </c>
      <c r="L19" s="36"/>
      <c r="M19" s="37">
        <f t="shared" si="3"/>
        <v>0</v>
      </c>
    </row>
    <row r="20" spans="1:13" ht="20.5" customHeight="1" x14ac:dyDescent="0.3">
      <c r="A20" s="38" t="s">
        <v>59</v>
      </c>
      <c r="B20" s="39" t="s">
        <v>60</v>
      </c>
      <c r="C20" s="27" t="s">
        <v>61</v>
      </c>
      <c r="D20" s="28" t="s">
        <v>18</v>
      </c>
      <c r="E20" s="29">
        <v>5.5</v>
      </c>
      <c r="F20" s="30" t="s">
        <v>62</v>
      </c>
      <c r="G20" s="40">
        <f t="shared" si="1"/>
        <v>0</v>
      </c>
      <c r="H20" s="32"/>
      <c r="I20" s="35">
        <f t="shared" si="2"/>
        <v>0</v>
      </c>
      <c r="J20" s="36"/>
      <c r="K20" s="37">
        <f t="shared" si="2"/>
        <v>0</v>
      </c>
      <c r="L20" s="36"/>
      <c r="M20" s="37">
        <f t="shared" si="3"/>
        <v>0</v>
      </c>
    </row>
    <row r="21" spans="1:13" ht="15" x14ac:dyDescent="0.3">
      <c r="A21" s="25" t="s">
        <v>63</v>
      </c>
      <c r="B21" s="26" t="s">
        <v>64</v>
      </c>
      <c r="C21" s="42" t="s">
        <v>65</v>
      </c>
      <c r="D21" s="28" t="s">
        <v>66</v>
      </c>
      <c r="E21" s="29">
        <v>18</v>
      </c>
      <c r="F21" s="30" t="s">
        <v>67</v>
      </c>
      <c r="G21" s="40">
        <f t="shared" si="1"/>
        <v>0</v>
      </c>
      <c r="H21" s="32"/>
      <c r="I21" s="35">
        <f t="shared" si="2"/>
        <v>0</v>
      </c>
      <c r="J21" s="36"/>
      <c r="K21" s="37">
        <f t="shared" si="2"/>
        <v>0</v>
      </c>
      <c r="L21" s="36"/>
      <c r="M21" s="37">
        <f t="shared" si="3"/>
        <v>0</v>
      </c>
    </row>
    <row r="22" spans="1:13" ht="15" x14ac:dyDescent="0.3">
      <c r="A22" s="25" t="s">
        <v>68</v>
      </c>
      <c r="B22" s="26" t="s">
        <v>69</v>
      </c>
      <c r="C22" s="42" t="s">
        <v>70</v>
      </c>
      <c r="D22" s="28" t="s">
        <v>51</v>
      </c>
      <c r="E22" s="29">
        <v>1.5</v>
      </c>
      <c r="F22" s="30" t="s">
        <v>71</v>
      </c>
      <c r="G22" s="40">
        <f t="shared" si="1"/>
        <v>0</v>
      </c>
      <c r="H22" s="32"/>
      <c r="I22" s="35">
        <f t="shared" si="2"/>
        <v>0</v>
      </c>
      <c r="J22" s="36"/>
      <c r="K22" s="37">
        <f t="shared" si="2"/>
        <v>0</v>
      </c>
      <c r="L22" s="36"/>
      <c r="M22" s="37">
        <f t="shared" si="3"/>
        <v>0</v>
      </c>
    </row>
    <row r="23" spans="1:13" ht="15" x14ac:dyDescent="0.3">
      <c r="A23" s="38" t="s">
        <v>72</v>
      </c>
      <c r="B23" s="39" t="s">
        <v>73</v>
      </c>
      <c r="C23" s="27" t="s">
        <v>74</v>
      </c>
      <c r="D23" s="28" t="s">
        <v>23</v>
      </c>
      <c r="E23" s="29">
        <v>9.99</v>
      </c>
      <c r="F23" s="30" t="s">
        <v>75</v>
      </c>
      <c r="G23" s="40">
        <f t="shared" si="1"/>
        <v>0</v>
      </c>
      <c r="H23" s="32"/>
      <c r="I23" s="35">
        <f t="shared" si="2"/>
        <v>0</v>
      </c>
      <c r="J23" s="36"/>
      <c r="K23" s="37">
        <f t="shared" si="2"/>
        <v>0</v>
      </c>
      <c r="L23" s="36"/>
      <c r="M23" s="37">
        <f t="shared" si="3"/>
        <v>0</v>
      </c>
    </row>
    <row r="24" spans="1:13" ht="15" x14ac:dyDescent="0.3">
      <c r="A24" s="38" t="s">
        <v>76</v>
      </c>
      <c r="B24" s="39" t="s">
        <v>77</v>
      </c>
      <c r="C24" s="27" t="s">
        <v>78</v>
      </c>
      <c r="D24" s="41" t="s">
        <v>51</v>
      </c>
      <c r="E24" s="29">
        <v>42.5</v>
      </c>
      <c r="F24" s="30" t="s">
        <v>79</v>
      </c>
      <c r="G24" s="40">
        <f t="shared" si="1"/>
        <v>0</v>
      </c>
      <c r="H24" s="32"/>
      <c r="I24" s="35">
        <f t="shared" si="2"/>
        <v>0</v>
      </c>
      <c r="J24" s="36"/>
      <c r="K24" s="37">
        <f t="shared" si="2"/>
        <v>0</v>
      </c>
      <c r="L24" s="36"/>
      <c r="M24" s="37">
        <f t="shared" si="3"/>
        <v>0</v>
      </c>
    </row>
    <row r="25" spans="1:13" ht="15" x14ac:dyDescent="0.3">
      <c r="A25" s="38" t="s">
        <v>80</v>
      </c>
      <c r="B25" s="39" t="s">
        <v>81</v>
      </c>
      <c r="C25" s="27" t="s">
        <v>82</v>
      </c>
      <c r="D25" s="28" t="s">
        <v>23</v>
      </c>
      <c r="E25" s="29">
        <v>6.5</v>
      </c>
      <c r="F25" s="30" t="s">
        <v>83</v>
      </c>
      <c r="G25" s="40">
        <f t="shared" si="1"/>
        <v>0</v>
      </c>
      <c r="H25" s="32"/>
      <c r="I25" s="35">
        <f t="shared" si="2"/>
        <v>0</v>
      </c>
      <c r="J25" s="36"/>
      <c r="K25" s="37">
        <f t="shared" si="2"/>
        <v>0</v>
      </c>
      <c r="L25" s="36"/>
      <c r="M25" s="37">
        <f t="shared" si="3"/>
        <v>0</v>
      </c>
    </row>
    <row r="26" spans="1:13" ht="15" x14ac:dyDescent="0.3">
      <c r="A26" s="38" t="s">
        <v>84</v>
      </c>
      <c r="B26" s="39" t="s">
        <v>85</v>
      </c>
      <c r="C26" s="27" t="s">
        <v>86</v>
      </c>
      <c r="D26" s="28" t="s">
        <v>18</v>
      </c>
      <c r="E26" s="29">
        <v>6</v>
      </c>
      <c r="F26" s="30" t="s">
        <v>87</v>
      </c>
      <c r="G26" s="40">
        <f t="shared" si="1"/>
        <v>0</v>
      </c>
      <c r="H26" s="32"/>
      <c r="I26" s="35">
        <f t="shared" si="2"/>
        <v>0</v>
      </c>
      <c r="J26" s="36"/>
      <c r="K26" s="37">
        <f t="shared" si="2"/>
        <v>0</v>
      </c>
      <c r="L26" s="36"/>
      <c r="M26" s="37">
        <f t="shared" si="3"/>
        <v>0</v>
      </c>
    </row>
    <row r="27" spans="1:13" ht="15" x14ac:dyDescent="0.3">
      <c r="A27" s="38" t="s">
        <v>88</v>
      </c>
      <c r="B27" s="39" t="s">
        <v>89</v>
      </c>
      <c r="C27" s="27" t="s">
        <v>90</v>
      </c>
      <c r="D27" s="41" t="s">
        <v>51</v>
      </c>
      <c r="E27" s="29">
        <v>42.5</v>
      </c>
      <c r="F27" s="30" t="s">
        <v>87</v>
      </c>
      <c r="G27" s="40">
        <f t="shared" si="1"/>
        <v>0</v>
      </c>
      <c r="H27" s="32"/>
      <c r="I27" s="35">
        <f t="shared" si="2"/>
        <v>0</v>
      </c>
      <c r="J27" s="36"/>
      <c r="K27" s="37">
        <f t="shared" si="2"/>
        <v>0</v>
      </c>
      <c r="L27" s="36"/>
      <c r="M27" s="37">
        <f t="shared" si="3"/>
        <v>0</v>
      </c>
    </row>
    <row r="28" spans="1:13" ht="15" x14ac:dyDescent="0.3">
      <c r="A28" s="38" t="s">
        <v>91</v>
      </c>
      <c r="B28" s="39" t="s">
        <v>92</v>
      </c>
      <c r="C28" s="42" t="s">
        <v>93</v>
      </c>
      <c r="D28" s="41" t="s">
        <v>51</v>
      </c>
      <c r="E28" s="29">
        <v>42.5</v>
      </c>
      <c r="F28" s="30" t="s">
        <v>94</v>
      </c>
      <c r="G28" s="40">
        <f t="shared" si="1"/>
        <v>0</v>
      </c>
      <c r="H28" s="32"/>
      <c r="I28" s="35">
        <f t="shared" si="2"/>
        <v>0</v>
      </c>
      <c r="J28" s="36"/>
      <c r="K28" s="37">
        <f t="shared" si="2"/>
        <v>0</v>
      </c>
      <c r="L28" s="36"/>
      <c r="M28" s="37">
        <f t="shared" si="3"/>
        <v>0</v>
      </c>
    </row>
    <row r="29" spans="1:13" ht="15" x14ac:dyDescent="0.3">
      <c r="A29" s="38" t="s">
        <v>91</v>
      </c>
      <c r="B29" s="39" t="s">
        <v>95</v>
      </c>
      <c r="C29" s="42" t="s">
        <v>93</v>
      </c>
      <c r="D29" s="28" t="s">
        <v>18</v>
      </c>
      <c r="E29" s="29">
        <v>6</v>
      </c>
      <c r="F29" s="30" t="s">
        <v>96</v>
      </c>
      <c r="G29" s="40">
        <f t="shared" si="1"/>
        <v>0</v>
      </c>
      <c r="H29" s="32"/>
      <c r="I29" s="35">
        <f t="shared" si="2"/>
        <v>0</v>
      </c>
      <c r="J29" s="36"/>
      <c r="K29" s="37">
        <f t="shared" si="2"/>
        <v>0</v>
      </c>
      <c r="L29" s="36"/>
      <c r="M29" s="37">
        <f t="shared" si="3"/>
        <v>0</v>
      </c>
    </row>
    <row r="30" spans="1:13" ht="15" x14ac:dyDescent="0.3">
      <c r="A30" s="38" t="s">
        <v>97</v>
      </c>
      <c r="B30" s="39" t="s">
        <v>98</v>
      </c>
      <c r="C30" s="27" t="s">
        <v>99</v>
      </c>
      <c r="D30" s="41" t="s">
        <v>51</v>
      </c>
      <c r="E30" s="29">
        <v>42.5</v>
      </c>
      <c r="F30" s="30" t="s">
        <v>100</v>
      </c>
      <c r="G30" s="40">
        <f t="shared" si="1"/>
        <v>0</v>
      </c>
      <c r="H30" s="32"/>
      <c r="I30" s="35">
        <f t="shared" si="2"/>
        <v>0</v>
      </c>
      <c r="J30" s="36"/>
      <c r="K30" s="37">
        <f t="shared" si="2"/>
        <v>0</v>
      </c>
      <c r="L30" s="36"/>
      <c r="M30" s="37">
        <f t="shared" si="3"/>
        <v>0</v>
      </c>
    </row>
    <row r="31" spans="1:13" ht="15" x14ac:dyDescent="0.3">
      <c r="A31" s="38" t="s">
        <v>101</v>
      </c>
      <c r="B31" s="26" t="s">
        <v>102</v>
      </c>
      <c r="C31" s="27" t="s">
        <v>103</v>
      </c>
      <c r="D31" s="28" t="s">
        <v>18</v>
      </c>
      <c r="E31" s="29">
        <v>5.5</v>
      </c>
      <c r="F31" s="30" t="s">
        <v>104</v>
      </c>
      <c r="G31" s="40">
        <f t="shared" si="1"/>
        <v>0</v>
      </c>
      <c r="H31" s="32"/>
      <c r="I31" s="35">
        <f t="shared" si="2"/>
        <v>0</v>
      </c>
      <c r="J31" s="36"/>
      <c r="K31" s="37">
        <f t="shared" si="2"/>
        <v>0</v>
      </c>
      <c r="L31" s="36"/>
      <c r="M31" s="37">
        <f t="shared" si="3"/>
        <v>0</v>
      </c>
    </row>
    <row r="32" spans="1:13" ht="15" x14ac:dyDescent="0.3">
      <c r="A32" s="38" t="s">
        <v>105</v>
      </c>
      <c r="B32" s="26" t="s">
        <v>106</v>
      </c>
      <c r="C32" s="27" t="s">
        <v>107</v>
      </c>
      <c r="D32" s="41" t="s">
        <v>51</v>
      </c>
      <c r="E32" s="29">
        <v>42.5</v>
      </c>
      <c r="F32" s="30" t="s">
        <v>108</v>
      </c>
      <c r="G32" s="40">
        <f t="shared" si="1"/>
        <v>0</v>
      </c>
      <c r="H32" s="32"/>
      <c r="I32" s="35">
        <f t="shared" si="2"/>
        <v>0</v>
      </c>
      <c r="J32" s="36"/>
      <c r="K32" s="37">
        <f t="shared" si="2"/>
        <v>0</v>
      </c>
      <c r="L32" s="36"/>
      <c r="M32" s="37">
        <f t="shared" si="3"/>
        <v>0</v>
      </c>
    </row>
    <row r="33" spans="1:13" ht="15" x14ac:dyDescent="0.3">
      <c r="A33" s="38" t="s">
        <v>109</v>
      </c>
      <c r="B33" s="26" t="s">
        <v>110</v>
      </c>
      <c r="C33" s="27" t="s">
        <v>111</v>
      </c>
      <c r="D33" s="28" t="s">
        <v>23</v>
      </c>
      <c r="E33" s="29">
        <v>6.5</v>
      </c>
      <c r="F33" s="30" t="s">
        <v>112</v>
      </c>
      <c r="G33" s="40">
        <f t="shared" si="1"/>
        <v>0</v>
      </c>
      <c r="H33" s="32"/>
      <c r="I33" s="35">
        <f t="shared" si="2"/>
        <v>0</v>
      </c>
      <c r="J33" s="36"/>
      <c r="K33" s="37">
        <f t="shared" si="2"/>
        <v>0</v>
      </c>
      <c r="L33" s="36"/>
      <c r="M33" s="37">
        <f t="shared" si="3"/>
        <v>0</v>
      </c>
    </row>
    <row r="34" spans="1:13" ht="15" x14ac:dyDescent="0.3">
      <c r="A34" s="38" t="s">
        <v>113</v>
      </c>
      <c r="B34" s="26" t="s">
        <v>114</v>
      </c>
      <c r="C34" s="27" t="s">
        <v>115</v>
      </c>
      <c r="D34" s="28" t="s">
        <v>18</v>
      </c>
      <c r="E34" s="29">
        <v>5.5</v>
      </c>
      <c r="F34" s="30" t="s">
        <v>116</v>
      </c>
      <c r="G34" s="40">
        <f t="shared" si="1"/>
        <v>0</v>
      </c>
      <c r="H34" s="32"/>
      <c r="I34" s="35">
        <f t="shared" si="2"/>
        <v>0</v>
      </c>
      <c r="J34" s="36"/>
      <c r="K34" s="37">
        <f t="shared" si="2"/>
        <v>0</v>
      </c>
      <c r="L34" s="36"/>
      <c r="M34" s="37">
        <f t="shared" si="3"/>
        <v>0</v>
      </c>
    </row>
    <row r="35" spans="1:13" ht="15" x14ac:dyDescent="0.3">
      <c r="A35" s="38" t="s">
        <v>117</v>
      </c>
      <c r="B35" s="26" t="s">
        <v>118</v>
      </c>
      <c r="C35" s="27" t="s">
        <v>119</v>
      </c>
      <c r="D35" s="28" t="s">
        <v>23</v>
      </c>
      <c r="E35" s="29">
        <v>6.5</v>
      </c>
      <c r="F35" s="30" t="s">
        <v>32</v>
      </c>
      <c r="G35" s="43">
        <f t="shared" si="1"/>
        <v>0</v>
      </c>
      <c r="H35" s="32"/>
      <c r="I35" s="35">
        <f t="shared" si="2"/>
        <v>0</v>
      </c>
      <c r="J35" s="36"/>
      <c r="K35" s="37">
        <f t="shared" si="2"/>
        <v>0</v>
      </c>
      <c r="L35" s="36"/>
      <c r="M35" s="37">
        <f t="shared" si="3"/>
        <v>0</v>
      </c>
    </row>
    <row r="36" spans="1:13" ht="15" x14ac:dyDescent="0.3">
      <c r="A36" s="38" t="s">
        <v>120</v>
      </c>
      <c r="B36" s="26" t="s">
        <v>121</v>
      </c>
      <c r="C36" s="27" t="s">
        <v>122</v>
      </c>
      <c r="D36" s="28" t="s">
        <v>23</v>
      </c>
      <c r="E36" s="29">
        <v>6.5</v>
      </c>
      <c r="F36" s="30" t="s">
        <v>87</v>
      </c>
      <c r="G36" s="44">
        <f t="shared" si="1"/>
        <v>0</v>
      </c>
      <c r="H36" s="32"/>
      <c r="I36" s="35">
        <f t="shared" si="2"/>
        <v>0</v>
      </c>
      <c r="J36" s="36"/>
      <c r="K36" s="37">
        <f t="shared" si="2"/>
        <v>0</v>
      </c>
      <c r="L36" s="36"/>
      <c r="M36" s="37">
        <f t="shared" si="3"/>
        <v>0</v>
      </c>
    </row>
    <row r="37" spans="1:13" ht="15" x14ac:dyDescent="0.3">
      <c r="A37" s="38" t="s">
        <v>123</v>
      </c>
      <c r="B37" s="26" t="s">
        <v>124</v>
      </c>
      <c r="C37" s="27" t="s">
        <v>125</v>
      </c>
      <c r="D37" s="28" t="s">
        <v>23</v>
      </c>
      <c r="E37" s="29">
        <v>6</v>
      </c>
      <c r="F37" s="30" t="s">
        <v>126</v>
      </c>
      <c r="G37" s="40">
        <f t="shared" si="1"/>
        <v>0</v>
      </c>
      <c r="H37" s="32"/>
      <c r="I37" s="35">
        <f t="shared" si="2"/>
        <v>0</v>
      </c>
      <c r="J37" s="36"/>
      <c r="K37" s="37">
        <f t="shared" si="2"/>
        <v>0</v>
      </c>
      <c r="L37" s="36"/>
      <c r="M37" s="37">
        <f t="shared" si="3"/>
        <v>0</v>
      </c>
    </row>
    <row r="38" spans="1:13" ht="15" x14ac:dyDescent="0.3">
      <c r="A38" s="38" t="s">
        <v>127</v>
      </c>
      <c r="B38" s="26" t="s">
        <v>128</v>
      </c>
      <c r="C38" s="27" t="s">
        <v>129</v>
      </c>
      <c r="D38" s="28" t="s">
        <v>23</v>
      </c>
      <c r="E38" s="29">
        <v>6.5</v>
      </c>
      <c r="F38" s="30" t="s">
        <v>130</v>
      </c>
      <c r="G38" s="44">
        <f t="shared" si="1"/>
        <v>0</v>
      </c>
      <c r="H38" s="32"/>
      <c r="I38" s="35">
        <f t="shared" si="2"/>
        <v>0</v>
      </c>
      <c r="J38" s="36"/>
      <c r="K38" s="37">
        <f t="shared" si="2"/>
        <v>0</v>
      </c>
      <c r="L38" s="36"/>
      <c r="M38" s="37">
        <f t="shared" si="3"/>
        <v>0</v>
      </c>
    </row>
    <row r="39" spans="1:13" ht="16" customHeight="1" x14ac:dyDescent="0.3">
      <c r="A39" s="38" t="s">
        <v>131</v>
      </c>
      <c r="B39" s="26" t="s">
        <v>132</v>
      </c>
      <c r="C39" s="27" t="s">
        <v>133</v>
      </c>
      <c r="D39" s="28" t="s">
        <v>23</v>
      </c>
      <c r="E39" s="29">
        <v>6.5</v>
      </c>
      <c r="F39" s="30" t="s">
        <v>134</v>
      </c>
      <c r="G39" s="40">
        <f t="shared" si="1"/>
        <v>0</v>
      </c>
      <c r="H39" s="32"/>
      <c r="I39" s="35">
        <f t="shared" si="2"/>
        <v>0</v>
      </c>
      <c r="J39" s="36"/>
      <c r="K39" s="37">
        <f t="shared" si="2"/>
        <v>0</v>
      </c>
      <c r="L39" s="36"/>
      <c r="M39" s="37">
        <f t="shared" si="3"/>
        <v>0</v>
      </c>
    </row>
    <row r="40" spans="1:13" ht="16" customHeight="1" x14ac:dyDescent="0.3">
      <c r="A40" s="38" t="s">
        <v>135</v>
      </c>
      <c r="B40" s="26" t="s">
        <v>136</v>
      </c>
      <c r="C40" s="27" t="s">
        <v>137</v>
      </c>
      <c r="D40" s="28" t="s">
        <v>23</v>
      </c>
      <c r="E40" s="29">
        <v>6.5</v>
      </c>
      <c r="F40" s="30" t="s">
        <v>44</v>
      </c>
      <c r="G40" s="40">
        <f t="shared" si="1"/>
        <v>0</v>
      </c>
      <c r="H40" s="32"/>
      <c r="I40" s="35">
        <f t="shared" si="2"/>
        <v>0</v>
      </c>
      <c r="J40" s="36"/>
      <c r="K40" s="37">
        <f t="shared" si="2"/>
        <v>0</v>
      </c>
      <c r="L40" s="36"/>
      <c r="M40" s="37">
        <f t="shared" si="3"/>
        <v>0</v>
      </c>
    </row>
    <row r="41" spans="1:13" ht="31" customHeight="1" x14ac:dyDescent="0.3">
      <c r="A41" s="17" t="s">
        <v>138</v>
      </c>
      <c r="B41" s="18" t="s">
        <v>139</v>
      </c>
      <c r="C41" s="19"/>
      <c r="D41" s="20"/>
      <c r="E41" s="20"/>
      <c r="F41" s="21"/>
      <c r="G41" s="46">
        <f t="shared" si="1"/>
        <v>0</v>
      </c>
      <c r="H41" s="47">
        <f>SUM(H42:H58)</f>
        <v>0</v>
      </c>
      <c r="I41" s="48">
        <f t="shared" ref="I41:M41" si="4">SUM(I42:I58)</f>
        <v>0</v>
      </c>
      <c r="J41" s="47">
        <f t="shared" si="4"/>
        <v>0</v>
      </c>
      <c r="K41" s="48">
        <f t="shared" si="4"/>
        <v>0</v>
      </c>
      <c r="L41" s="47">
        <f t="shared" si="4"/>
        <v>0</v>
      </c>
      <c r="M41" s="48">
        <f t="shared" si="4"/>
        <v>0</v>
      </c>
    </row>
    <row r="42" spans="1:13" ht="15" x14ac:dyDescent="0.3">
      <c r="A42" s="25" t="s">
        <v>140</v>
      </c>
      <c r="B42" s="26" t="s">
        <v>141</v>
      </c>
      <c r="C42" s="27" t="s">
        <v>142</v>
      </c>
      <c r="D42" s="28" t="s">
        <v>23</v>
      </c>
      <c r="E42" s="49">
        <v>6.5</v>
      </c>
      <c r="F42" s="50" t="s">
        <v>143</v>
      </c>
      <c r="G42" s="40">
        <f t="shared" si="1"/>
        <v>0</v>
      </c>
      <c r="H42" s="36"/>
      <c r="I42" s="35">
        <f t="shared" ref="I42:K58" si="5">SUM(H42*$E42)</f>
        <v>0</v>
      </c>
      <c r="J42" s="36"/>
      <c r="K42" s="37">
        <f t="shared" si="5"/>
        <v>0</v>
      </c>
      <c r="L42" s="36"/>
      <c r="M42" s="37">
        <f t="shared" ref="M42:M58" si="6">SUM(L42*$E42)</f>
        <v>0</v>
      </c>
    </row>
    <row r="43" spans="1:13" ht="15" x14ac:dyDescent="0.3">
      <c r="A43" s="25" t="s">
        <v>144</v>
      </c>
      <c r="B43" s="26" t="s">
        <v>145</v>
      </c>
      <c r="C43" s="27" t="s">
        <v>146</v>
      </c>
      <c r="D43" s="28" t="s">
        <v>18</v>
      </c>
      <c r="E43" s="29">
        <v>7.25</v>
      </c>
      <c r="F43" s="51" t="s">
        <v>147</v>
      </c>
      <c r="G43" s="40">
        <f t="shared" si="1"/>
        <v>0</v>
      </c>
      <c r="H43" s="36"/>
      <c r="I43" s="35">
        <f t="shared" si="5"/>
        <v>0</v>
      </c>
      <c r="J43" s="36"/>
      <c r="K43" s="37">
        <f t="shared" si="5"/>
        <v>0</v>
      </c>
      <c r="L43" s="36"/>
      <c r="M43" s="37">
        <f t="shared" si="6"/>
        <v>0</v>
      </c>
    </row>
    <row r="44" spans="1:13" ht="15" customHeight="1" x14ac:dyDescent="0.3">
      <c r="A44" s="25" t="s">
        <v>148</v>
      </c>
      <c r="B44" s="26" t="s">
        <v>145</v>
      </c>
      <c r="C44" s="27" t="s">
        <v>149</v>
      </c>
      <c r="D44" s="28" t="s">
        <v>18</v>
      </c>
      <c r="E44" s="29">
        <v>5.95</v>
      </c>
      <c r="F44" s="51" t="s">
        <v>150</v>
      </c>
      <c r="G44" s="40">
        <f t="shared" si="1"/>
        <v>0</v>
      </c>
      <c r="H44" s="36"/>
      <c r="I44" s="35">
        <f t="shared" si="5"/>
        <v>0</v>
      </c>
      <c r="J44" s="36"/>
      <c r="K44" s="37">
        <f t="shared" si="5"/>
        <v>0</v>
      </c>
      <c r="L44" s="36"/>
      <c r="M44" s="37">
        <f t="shared" si="6"/>
        <v>0</v>
      </c>
    </row>
    <row r="45" spans="1:13" ht="15" x14ac:dyDescent="0.3">
      <c r="A45" s="25" t="s">
        <v>151</v>
      </c>
      <c r="B45" s="26" t="s">
        <v>145</v>
      </c>
      <c r="C45" s="27" t="s">
        <v>152</v>
      </c>
      <c r="D45" s="28" t="s">
        <v>18</v>
      </c>
      <c r="E45" s="29">
        <v>7.25</v>
      </c>
      <c r="F45" s="51" t="s">
        <v>153</v>
      </c>
      <c r="G45" s="40">
        <f t="shared" si="1"/>
        <v>0</v>
      </c>
      <c r="H45" s="36"/>
      <c r="I45" s="35">
        <f t="shared" si="5"/>
        <v>0</v>
      </c>
      <c r="J45" s="36"/>
      <c r="K45" s="37">
        <f t="shared" si="5"/>
        <v>0</v>
      </c>
      <c r="L45" s="36"/>
      <c r="M45" s="37">
        <f t="shared" si="6"/>
        <v>0</v>
      </c>
    </row>
    <row r="46" spans="1:13" ht="15" x14ac:dyDescent="0.3">
      <c r="A46" s="25" t="s">
        <v>154</v>
      </c>
      <c r="B46" s="26" t="s">
        <v>155</v>
      </c>
      <c r="C46" s="42" t="s">
        <v>156</v>
      </c>
      <c r="D46" s="28" t="s">
        <v>23</v>
      </c>
      <c r="E46" s="29">
        <v>9.25</v>
      </c>
      <c r="F46" s="51" t="s">
        <v>157</v>
      </c>
      <c r="G46" s="40">
        <f t="shared" si="1"/>
        <v>0</v>
      </c>
      <c r="H46" s="36"/>
      <c r="I46" s="35">
        <f t="shared" si="5"/>
        <v>0</v>
      </c>
      <c r="J46" s="36"/>
      <c r="K46" s="37">
        <f t="shared" si="5"/>
        <v>0</v>
      </c>
      <c r="L46" s="36"/>
      <c r="M46" s="37">
        <f t="shared" si="6"/>
        <v>0</v>
      </c>
    </row>
    <row r="47" spans="1:13" ht="15" x14ac:dyDescent="0.3">
      <c r="A47" s="38" t="s">
        <v>158</v>
      </c>
      <c r="B47" s="39" t="s">
        <v>159</v>
      </c>
      <c r="C47" s="42" t="s">
        <v>160</v>
      </c>
      <c r="D47" s="28" t="s">
        <v>18</v>
      </c>
      <c r="E47" s="29">
        <v>5.5</v>
      </c>
      <c r="F47" s="30" t="s">
        <v>126</v>
      </c>
      <c r="G47" s="40">
        <f t="shared" si="1"/>
        <v>0</v>
      </c>
      <c r="H47" s="36"/>
      <c r="I47" s="35">
        <f t="shared" si="5"/>
        <v>0</v>
      </c>
      <c r="J47" s="36"/>
      <c r="K47" s="37">
        <f t="shared" si="5"/>
        <v>0</v>
      </c>
      <c r="L47" s="36"/>
      <c r="M47" s="37">
        <f t="shared" si="6"/>
        <v>0</v>
      </c>
    </row>
    <row r="48" spans="1:13" ht="15" x14ac:dyDescent="0.3">
      <c r="A48" s="25" t="s">
        <v>161</v>
      </c>
      <c r="B48" s="26" t="s">
        <v>162</v>
      </c>
      <c r="C48" s="42" t="s">
        <v>163</v>
      </c>
      <c r="D48" s="28" t="s">
        <v>18</v>
      </c>
      <c r="E48" s="29">
        <v>6.85</v>
      </c>
      <c r="F48" s="30" t="s">
        <v>164</v>
      </c>
      <c r="G48" s="40">
        <f t="shared" si="1"/>
        <v>0</v>
      </c>
      <c r="H48" s="36"/>
      <c r="I48" s="35">
        <f t="shared" si="5"/>
        <v>0</v>
      </c>
      <c r="J48" s="36"/>
      <c r="K48" s="37">
        <f t="shared" si="5"/>
        <v>0</v>
      </c>
      <c r="L48" s="36"/>
      <c r="M48" s="37">
        <f t="shared" si="6"/>
        <v>0</v>
      </c>
    </row>
    <row r="49" spans="1:13" ht="15" x14ac:dyDescent="0.3">
      <c r="A49" s="25" t="s">
        <v>165</v>
      </c>
      <c r="B49" s="26" t="s">
        <v>166</v>
      </c>
      <c r="C49" s="42" t="s">
        <v>167</v>
      </c>
      <c r="D49" s="28" t="s">
        <v>18</v>
      </c>
      <c r="E49" s="29">
        <v>6.85</v>
      </c>
      <c r="F49" s="30" t="s">
        <v>164</v>
      </c>
      <c r="G49" s="40">
        <f t="shared" si="1"/>
        <v>0</v>
      </c>
      <c r="H49" s="36"/>
      <c r="I49" s="35">
        <f t="shared" si="5"/>
        <v>0</v>
      </c>
      <c r="J49" s="36"/>
      <c r="K49" s="37">
        <f t="shared" si="5"/>
        <v>0</v>
      </c>
      <c r="L49" s="36"/>
      <c r="M49" s="37">
        <f t="shared" si="6"/>
        <v>0</v>
      </c>
    </row>
    <row r="50" spans="1:13" ht="15" x14ac:dyDescent="0.3">
      <c r="A50" s="25" t="s">
        <v>168</v>
      </c>
      <c r="B50" s="26" t="s">
        <v>169</v>
      </c>
      <c r="C50" s="42" t="s">
        <v>170</v>
      </c>
      <c r="D50" s="28" t="s">
        <v>18</v>
      </c>
      <c r="E50" s="29">
        <v>8.8000000000000007</v>
      </c>
      <c r="F50" s="30" t="s">
        <v>171</v>
      </c>
      <c r="G50" s="40">
        <f t="shared" si="1"/>
        <v>0</v>
      </c>
      <c r="H50" s="36"/>
      <c r="I50" s="35">
        <f t="shared" si="5"/>
        <v>0</v>
      </c>
      <c r="J50" s="36"/>
      <c r="K50" s="37">
        <f t="shared" si="5"/>
        <v>0</v>
      </c>
      <c r="L50" s="36"/>
      <c r="M50" s="37">
        <f t="shared" si="6"/>
        <v>0</v>
      </c>
    </row>
    <row r="51" spans="1:13" ht="15" x14ac:dyDescent="0.3">
      <c r="A51" s="25" t="s">
        <v>172</v>
      </c>
      <c r="B51" s="26" t="s">
        <v>173</v>
      </c>
      <c r="C51" s="42" t="s">
        <v>174</v>
      </c>
      <c r="D51" s="28" t="s">
        <v>18</v>
      </c>
      <c r="E51" s="29">
        <v>6.85</v>
      </c>
      <c r="F51" s="30" t="s">
        <v>175</v>
      </c>
      <c r="G51" s="40">
        <f t="shared" si="1"/>
        <v>0</v>
      </c>
      <c r="H51" s="36"/>
      <c r="I51" s="35">
        <f t="shared" si="5"/>
        <v>0</v>
      </c>
      <c r="J51" s="36"/>
      <c r="K51" s="37">
        <f t="shared" si="5"/>
        <v>0</v>
      </c>
      <c r="L51" s="36"/>
      <c r="M51" s="37">
        <f t="shared" si="6"/>
        <v>0</v>
      </c>
    </row>
    <row r="52" spans="1:13" ht="15" x14ac:dyDescent="0.3">
      <c r="A52" s="52" t="s">
        <v>176</v>
      </c>
      <c r="B52" s="26" t="s">
        <v>177</v>
      </c>
      <c r="C52" s="42" t="s">
        <v>178</v>
      </c>
      <c r="D52" s="28" t="s">
        <v>18</v>
      </c>
      <c r="E52" s="29">
        <v>6.85</v>
      </c>
      <c r="F52" s="30" t="s">
        <v>32</v>
      </c>
      <c r="G52" s="40">
        <f t="shared" si="1"/>
        <v>0</v>
      </c>
      <c r="H52" s="36"/>
      <c r="I52" s="35">
        <f t="shared" si="5"/>
        <v>0</v>
      </c>
      <c r="J52" s="36"/>
      <c r="K52" s="37">
        <f t="shared" si="5"/>
        <v>0</v>
      </c>
      <c r="L52" s="36"/>
      <c r="M52" s="37">
        <f t="shared" si="6"/>
        <v>0</v>
      </c>
    </row>
    <row r="53" spans="1:13" ht="14.5" customHeight="1" x14ac:dyDescent="0.3">
      <c r="A53" s="25" t="s">
        <v>179</v>
      </c>
      <c r="B53" s="26" t="s">
        <v>180</v>
      </c>
      <c r="C53" s="42" t="s">
        <v>181</v>
      </c>
      <c r="D53" s="28" t="s">
        <v>18</v>
      </c>
      <c r="E53" s="29">
        <v>6.85</v>
      </c>
      <c r="F53" s="30" t="s">
        <v>182</v>
      </c>
      <c r="G53" s="40">
        <f t="shared" si="1"/>
        <v>0</v>
      </c>
      <c r="H53" s="36"/>
      <c r="I53" s="35">
        <f t="shared" si="5"/>
        <v>0</v>
      </c>
      <c r="J53" s="36"/>
      <c r="K53" s="37">
        <f t="shared" si="5"/>
        <v>0</v>
      </c>
      <c r="L53" s="36"/>
      <c r="M53" s="37">
        <f t="shared" si="6"/>
        <v>0</v>
      </c>
    </row>
    <row r="54" spans="1:13" ht="15" x14ac:dyDescent="0.3">
      <c r="A54" s="25" t="s">
        <v>183</v>
      </c>
      <c r="B54" s="26" t="s">
        <v>184</v>
      </c>
      <c r="C54" s="42" t="s">
        <v>185</v>
      </c>
      <c r="D54" s="28" t="s">
        <v>18</v>
      </c>
      <c r="E54" s="29">
        <v>6.85</v>
      </c>
      <c r="F54" s="53" t="s">
        <v>83</v>
      </c>
      <c r="G54" s="40">
        <f t="shared" si="1"/>
        <v>0</v>
      </c>
      <c r="H54" s="36"/>
      <c r="I54" s="35">
        <f t="shared" si="5"/>
        <v>0</v>
      </c>
      <c r="J54" s="36"/>
      <c r="K54" s="37">
        <f t="shared" si="5"/>
        <v>0</v>
      </c>
      <c r="L54" s="36"/>
      <c r="M54" s="37">
        <f t="shared" si="6"/>
        <v>0</v>
      </c>
    </row>
    <row r="55" spans="1:13" ht="15" x14ac:dyDescent="0.3">
      <c r="A55" s="25" t="s">
        <v>186</v>
      </c>
      <c r="B55" s="26" t="s">
        <v>184</v>
      </c>
      <c r="C55" s="42" t="s">
        <v>187</v>
      </c>
      <c r="D55" s="28" t="s">
        <v>18</v>
      </c>
      <c r="E55" s="29">
        <v>6.85</v>
      </c>
      <c r="F55" s="30" t="s">
        <v>83</v>
      </c>
      <c r="G55" s="40">
        <f t="shared" si="1"/>
        <v>0</v>
      </c>
      <c r="H55" s="36"/>
      <c r="I55" s="35">
        <f t="shared" si="5"/>
        <v>0</v>
      </c>
      <c r="J55" s="36"/>
      <c r="K55" s="37">
        <f t="shared" si="5"/>
        <v>0</v>
      </c>
      <c r="L55" s="36"/>
      <c r="M55" s="37">
        <f t="shared" si="6"/>
        <v>0</v>
      </c>
    </row>
    <row r="56" spans="1:13" ht="15" x14ac:dyDescent="0.3">
      <c r="A56" s="25" t="s">
        <v>188</v>
      </c>
      <c r="B56" s="26" t="s">
        <v>189</v>
      </c>
      <c r="C56" s="27" t="s">
        <v>190</v>
      </c>
      <c r="D56" s="28" t="s">
        <v>18</v>
      </c>
      <c r="E56" s="29">
        <v>6</v>
      </c>
      <c r="F56" s="30" t="s">
        <v>191</v>
      </c>
      <c r="G56" s="40">
        <f t="shared" si="1"/>
        <v>0</v>
      </c>
      <c r="H56" s="36"/>
      <c r="I56" s="35">
        <f t="shared" si="5"/>
        <v>0</v>
      </c>
      <c r="J56" s="36"/>
      <c r="K56" s="37">
        <f t="shared" si="5"/>
        <v>0</v>
      </c>
      <c r="L56" s="36"/>
      <c r="M56" s="37">
        <f t="shared" si="6"/>
        <v>0</v>
      </c>
    </row>
    <row r="57" spans="1:13" ht="15" x14ac:dyDescent="0.3">
      <c r="A57" s="25" t="s">
        <v>192</v>
      </c>
      <c r="B57" s="26" t="s">
        <v>193</v>
      </c>
      <c r="C57" s="27" t="s">
        <v>194</v>
      </c>
      <c r="D57" s="28" t="s">
        <v>195</v>
      </c>
      <c r="E57" s="29">
        <v>10.5</v>
      </c>
      <c r="F57" s="30" t="s">
        <v>196</v>
      </c>
      <c r="G57" s="40">
        <f t="shared" si="1"/>
        <v>0</v>
      </c>
      <c r="H57" s="36"/>
      <c r="I57" s="35">
        <f t="shared" si="5"/>
        <v>0</v>
      </c>
      <c r="J57" s="36"/>
      <c r="K57" s="37">
        <f t="shared" si="5"/>
        <v>0</v>
      </c>
      <c r="L57" s="36"/>
      <c r="M57" s="37">
        <f t="shared" si="6"/>
        <v>0</v>
      </c>
    </row>
    <row r="58" spans="1:13" ht="15" x14ac:dyDescent="0.3">
      <c r="A58" s="25" t="s">
        <v>197</v>
      </c>
      <c r="B58" s="26" t="s">
        <v>198</v>
      </c>
      <c r="C58" s="42" t="s">
        <v>199</v>
      </c>
      <c r="D58" s="28" t="s">
        <v>18</v>
      </c>
      <c r="E58" s="29">
        <v>6.95</v>
      </c>
      <c r="F58" s="30" t="s">
        <v>83</v>
      </c>
      <c r="G58" s="40">
        <f t="shared" si="1"/>
        <v>0</v>
      </c>
      <c r="H58" s="36"/>
      <c r="I58" s="35">
        <f t="shared" si="5"/>
        <v>0</v>
      </c>
      <c r="J58" s="36"/>
      <c r="K58" s="37">
        <f t="shared" si="5"/>
        <v>0</v>
      </c>
      <c r="L58" s="36"/>
      <c r="M58" s="37">
        <f t="shared" si="6"/>
        <v>0</v>
      </c>
    </row>
    <row r="59" spans="1:13" ht="20" x14ac:dyDescent="0.3">
      <c r="A59" s="54" t="s">
        <v>200</v>
      </c>
      <c r="B59" s="55" t="s">
        <v>201</v>
      </c>
      <c r="C59" s="56"/>
      <c r="D59" s="57"/>
      <c r="E59" s="57" t="s">
        <v>202</v>
      </c>
      <c r="F59" s="21"/>
      <c r="G59" s="46">
        <f t="shared" si="1"/>
        <v>0</v>
      </c>
      <c r="H59" s="58">
        <f t="shared" ref="H59:M59" si="7">SUM(H60)</f>
        <v>0</v>
      </c>
      <c r="I59" s="59">
        <f t="shared" si="7"/>
        <v>0</v>
      </c>
      <c r="J59" s="58">
        <f t="shared" si="7"/>
        <v>0</v>
      </c>
      <c r="K59" s="59">
        <f t="shared" si="7"/>
        <v>0</v>
      </c>
      <c r="L59" s="58">
        <f t="shared" si="7"/>
        <v>0</v>
      </c>
      <c r="M59" s="59">
        <f t="shared" si="7"/>
        <v>0</v>
      </c>
    </row>
    <row r="60" spans="1:13" ht="18" customHeight="1" x14ac:dyDescent="0.3">
      <c r="A60" s="25" t="s">
        <v>203</v>
      </c>
      <c r="B60" s="26" t="s">
        <v>204</v>
      </c>
      <c r="C60" s="27" t="s">
        <v>205</v>
      </c>
      <c r="D60" s="60" t="s">
        <v>18</v>
      </c>
      <c r="E60" s="61">
        <v>6</v>
      </c>
      <c r="F60" s="62" t="s">
        <v>206</v>
      </c>
      <c r="G60" s="63">
        <f t="shared" si="1"/>
        <v>0</v>
      </c>
      <c r="H60" s="64"/>
      <c r="I60" s="35">
        <f>SUM(H60*$E60)</f>
        <v>0</v>
      </c>
      <c r="J60" s="64"/>
      <c r="K60" s="37">
        <f>SUM(J60*$E60)</f>
        <v>0</v>
      </c>
      <c r="L60" s="64"/>
      <c r="M60" s="37">
        <f>SUM(L60*$E60)</f>
        <v>0</v>
      </c>
    </row>
    <row r="61" spans="1:13" ht="20" x14ac:dyDescent="0.3">
      <c r="A61" s="17" t="s">
        <v>207</v>
      </c>
      <c r="B61" s="18" t="s">
        <v>208</v>
      </c>
      <c r="C61" s="19"/>
      <c r="D61" s="20"/>
      <c r="E61" s="20"/>
      <c r="F61" s="21"/>
      <c r="G61" s="46">
        <f t="shared" si="1"/>
        <v>0</v>
      </c>
      <c r="H61" s="65">
        <f t="shared" ref="H61:M61" si="8">SUM(H62:H63)</f>
        <v>0</v>
      </c>
      <c r="I61" s="23">
        <f t="shared" si="8"/>
        <v>0</v>
      </c>
      <c r="J61" s="65">
        <f t="shared" si="8"/>
        <v>0</v>
      </c>
      <c r="K61" s="23">
        <f t="shared" si="8"/>
        <v>0</v>
      </c>
      <c r="L61" s="65">
        <f t="shared" si="8"/>
        <v>0</v>
      </c>
      <c r="M61" s="23">
        <f t="shared" si="8"/>
        <v>0</v>
      </c>
    </row>
    <row r="62" spans="1:13" ht="15" x14ac:dyDescent="0.3">
      <c r="A62" s="38" t="s">
        <v>209</v>
      </c>
      <c r="B62" s="26" t="s">
        <v>210</v>
      </c>
      <c r="C62" s="27" t="s">
        <v>211</v>
      </c>
      <c r="D62" s="41" t="s">
        <v>51</v>
      </c>
      <c r="E62" s="29">
        <v>42.5</v>
      </c>
      <c r="F62" s="30" t="s">
        <v>212</v>
      </c>
      <c r="G62" s="40">
        <f t="shared" si="1"/>
        <v>0</v>
      </c>
      <c r="H62" s="36"/>
      <c r="I62" s="35">
        <f t="shared" ref="I62:K63" si="9">SUM(H62*$E62)</f>
        <v>0</v>
      </c>
      <c r="J62" s="36"/>
      <c r="K62" s="37">
        <f t="shared" si="9"/>
        <v>0</v>
      </c>
      <c r="L62" s="36"/>
      <c r="M62" s="37">
        <f t="shared" ref="M62:M63" si="10">SUM(L62*$E62)</f>
        <v>0</v>
      </c>
    </row>
    <row r="63" spans="1:13" ht="15" x14ac:dyDescent="0.3">
      <c r="A63" s="38" t="s">
        <v>209</v>
      </c>
      <c r="B63" s="26" t="s">
        <v>213</v>
      </c>
      <c r="C63" s="27" t="s">
        <v>211</v>
      </c>
      <c r="D63" s="28" t="s">
        <v>23</v>
      </c>
      <c r="E63" s="29">
        <v>6.5</v>
      </c>
      <c r="F63" s="30" t="s">
        <v>214</v>
      </c>
      <c r="G63" s="40">
        <f t="shared" si="1"/>
        <v>0</v>
      </c>
      <c r="H63" s="36"/>
      <c r="I63" s="35">
        <f t="shared" si="9"/>
        <v>0</v>
      </c>
      <c r="J63" s="36"/>
      <c r="K63" s="37">
        <f t="shared" si="9"/>
        <v>0</v>
      </c>
      <c r="L63" s="36"/>
      <c r="M63" s="37">
        <f t="shared" si="10"/>
        <v>0</v>
      </c>
    </row>
    <row r="64" spans="1:13" ht="20" x14ac:dyDescent="0.3">
      <c r="A64" s="66" t="s">
        <v>215</v>
      </c>
      <c r="B64" s="67" t="s">
        <v>216</v>
      </c>
      <c r="C64" s="68"/>
      <c r="D64" s="69"/>
      <c r="E64" s="69"/>
      <c r="F64" s="70"/>
      <c r="G64" s="71">
        <f t="shared" si="1"/>
        <v>0</v>
      </c>
      <c r="H64" s="20">
        <f>SUM(H65:H75)</f>
        <v>0</v>
      </c>
      <c r="I64" s="72">
        <f>SUM(I65:I75)</f>
        <v>0</v>
      </c>
      <c r="J64" s="20">
        <f>SUM(J66:J75)</f>
        <v>0</v>
      </c>
      <c r="K64" s="72">
        <f>SUM(K65:K75)</f>
        <v>0</v>
      </c>
      <c r="L64" s="20">
        <f>SUM(L66:L75)</f>
        <v>0</v>
      </c>
      <c r="M64" s="72">
        <f>SUM(M65:M75)</f>
        <v>0</v>
      </c>
    </row>
    <row r="65" spans="1:13" ht="15" x14ac:dyDescent="0.3">
      <c r="A65" s="38" t="s">
        <v>217</v>
      </c>
      <c r="B65" s="26" t="s">
        <v>218</v>
      </c>
      <c r="C65" s="27" t="s">
        <v>219</v>
      </c>
      <c r="D65" s="28" t="s">
        <v>220</v>
      </c>
      <c r="E65" s="29">
        <v>10</v>
      </c>
      <c r="F65" s="30" t="s">
        <v>221</v>
      </c>
      <c r="G65" s="40">
        <f t="shared" si="1"/>
        <v>0</v>
      </c>
      <c r="H65" s="36"/>
      <c r="I65" s="35">
        <f t="shared" ref="I65:K75" si="11">SUM(H65*$E65)</f>
        <v>0</v>
      </c>
      <c r="J65" s="36"/>
      <c r="K65" s="37">
        <f t="shared" si="11"/>
        <v>0</v>
      </c>
      <c r="L65" s="36"/>
      <c r="M65" s="37">
        <f t="shared" ref="M65:M75" si="12">SUM(L65*$E65)</f>
        <v>0</v>
      </c>
    </row>
    <row r="66" spans="1:13" ht="15" x14ac:dyDescent="0.3">
      <c r="A66" s="38" t="s">
        <v>222</v>
      </c>
      <c r="B66" s="26" t="s">
        <v>223</v>
      </c>
      <c r="C66" s="27" t="s">
        <v>224</v>
      </c>
      <c r="D66" s="28" t="s">
        <v>225</v>
      </c>
      <c r="E66" s="29">
        <v>6.5</v>
      </c>
      <c r="F66" s="30" t="s">
        <v>226</v>
      </c>
      <c r="G66" s="40">
        <f t="shared" si="1"/>
        <v>0</v>
      </c>
      <c r="H66" s="36"/>
      <c r="I66" s="35">
        <f t="shared" si="11"/>
        <v>0</v>
      </c>
      <c r="J66" s="36"/>
      <c r="K66" s="37">
        <f t="shared" si="11"/>
        <v>0</v>
      </c>
      <c r="L66" s="36"/>
      <c r="M66" s="37">
        <f t="shared" si="12"/>
        <v>0</v>
      </c>
    </row>
    <row r="67" spans="1:13" ht="15" x14ac:dyDescent="0.3">
      <c r="A67" s="38" t="s">
        <v>227</v>
      </c>
      <c r="B67" s="26" t="s">
        <v>228</v>
      </c>
      <c r="C67" s="27" t="s">
        <v>229</v>
      </c>
      <c r="D67" s="28" t="s">
        <v>230</v>
      </c>
      <c r="E67" s="29">
        <v>2</v>
      </c>
      <c r="F67" s="30" t="s">
        <v>231</v>
      </c>
      <c r="G67" s="40">
        <f t="shared" si="1"/>
        <v>0</v>
      </c>
      <c r="H67" s="36"/>
      <c r="I67" s="35">
        <f t="shared" si="11"/>
        <v>0</v>
      </c>
      <c r="J67" s="36"/>
      <c r="K67" s="37">
        <f t="shared" si="11"/>
        <v>0</v>
      </c>
      <c r="L67" s="36"/>
      <c r="M67" s="37">
        <f t="shared" si="12"/>
        <v>0</v>
      </c>
    </row>
    <row r="68" spans="1:13" ht="15" x14ac:dyDescent="0.3">
      <c r="A68" s="38" t="s">
        <v>232</v>
      </c>
      <c r="B68" s="26" t="s">
        <v>233</v>
      </c>
      <c r="C68" s="27" t="s">
        <v>234</v>
      </c>
      <c r="D68" s="28" t="s">
        <v>235</v>
      </c>
      <c r="E68" s="29">
        <v>7.95</v>
      </c>
      <c r="F68" s="30" t="s">
        <v>236</v>
      </c>
      <c r="G68" s="40">
        <f t="shared" si="1"/>
        <v>0</v>
      </c>
      <c r="H68" s="36"/>
      <c r="I68" s="35">
        <f t="shared" si="11"/>
        <v>0</v>
      </c>
      <c r="J68" s="36"/>
      <c r="K68" s="37">
        <f t="shared" si="11"/>
        <v>0</v>
      </c>
      <c r="L68" s="36"/>
      <c r="M68" s="37">
        <f t="shared" si="12"/>
        <v>0</v>
      </c>
    </row>
    <row r="69" spans="1:13" ht="15" x14ac:dyDescent="0.3">
      <c r="A69" s="38" t="s">
        <v>237</v>
      </c>
      <c r="B69" s="26" t="s">
        <v>238</v>
      </c>
      <c r="C69" s="27" t="s">
        <v>239</v>
      </c>
      <c r="D69" s="28" t="s">
        <v>225</v>
      </c>
      <c r="E69" s="29">
        <v>10</v>
      </c>
      <c r="F69" s="30" t="s">
        <v>240</v>
      </c>
      <c r="G69" s="40">
        <f t="shared" si="1"/>
        <v>0</v>
      </c>
      <c r="H69" s="36"/>
      <c r="I69" s="35">
        <f t="shared" si="11"/>
        <v>0</v>
      </c>
      <c r="J69" s="36"/>
      <c r="K69" s="37">
        <f t="shared" si="11"/>
        <v>0</v>
      </c>
      <c r="L69" s="36"/>
      <c r="M69" s="37">
        <f t="shared" si="12"/>
        <v>0</v>
      </c>
    </row>
    <row r="70" spans="1:13" ht="15" x14ac:dyDescent="0.3">
      <c r="A70" s="38" t="s">
        <v>241</v>
      </c>
      <c r="B70" s="26" t="s">
        <v>242</v>
      </c>
      <c r="C70" s="27" t="s">
        <v>239</v>
      </c>
      <c r="D70" s="28" t="s">
        <v>243</v>
      </c>
      <c r="E70" s="29">
        <v>15</v>
      </c>
      <c r="F70" s="30" t="s">
        <v>244</v>
      </c>
      <c r="G70" s="40">
        <f t="shared" si="1"/>
        <v>0</v>
      </c>
      <c r="H70" s="36"/>
      <c r="I70" s="35">
        <f t="shared" si="11"/>
        <v>0</v>
      </c>
      <c r="J70" s="36"/>
      <c r="K70" s="37">
        <f t="shared" si="11"/>
        <v>0</v>
      </c>
      <c r="L70" s="36"/>
      <c r="M70" s="37">
        <f t="shared" si="12"/>
        <v>0</v>
      </c>
    </row>
    <row r="71" spans="1:13" ht="15" x14ac:dyDescent="0.3">
      <c r="A71" s="38" t="s">
        <v>245</v>
      </c>
      <c r="B71" s="26" t="s">
        <v>246</v>
      </c>
      <c r="C71" s="27" t="s">
        <v>247</v>
      </c>
      <c r="D71" s="28" t="s">
        <v>225</v>
      </c>
      <c r="E71" s="29">
        <v>6</v>
      </c>
      <c r="F71" s="30" t="s">
        <v>248</v>
      </c>
      <c r="G71" s="40">
        <f t="shared" si="1"/>
        <v>0</v>
      </c>
      <c r="H71" s="36"/>
      <c r="I71" s="35">
        <f t="shared" si="11"/>
        <v>0</v>
      </c>
      <c r="J71" s="36"/>
      <c r="K71" s="37">
        <f t="shared" si="11"/>
        <v>0</v>
      </c>
      <c r="L71" s="36"/>
      <c r="M71" s="37">
        <f t="shared" si="12"/>
        <v>0</v>
      </c>
    </row>
    <row r="72" spans="1:13" ht="15" x14ac:dyDescent="0.3">
      <c r="A72" s="38" t="s">
        <v>249</v>
      </c>
      <c r="B72" s="26" t="s">
        <v>250</v>
      </c>
      <c r="C72" s="27" t="s">
        <v>251</v>
      </c>
      <c r="D72" s="28" t="s">
        <v>220</v>
      </c>
      <c r="E72" s="29">
        <v>10</v>
      </c>
      <c r="F72" s="30" t="s">
        <v>252</v>
      </c>
      <c r="G72" s="40">
        <f t="shared" si="1"/>
        <v>0</v>
      </c>
      <c r="H72" s="36"/>
      <c r="I72" s="35">
        <f t="shared" si="11"/>
        <v>0</v>
      </c>
      <c r="J72" s="36"/>
      <c r="K72" s="37">
        <f t="shared" si="11"/>
        <v>0</v>
      </c>
      <c r="L72" s="36"/>
      <c r="M72" s="37">
        <f t="shared" si="12"/>
        <v>0</v>
      </c>
    </row>
    <row r="73" spans="1:13" ht="15" x14ac:dyDescent="0.3">
      <c r="A73" s="38" t="s">
        <v>253</v>
      </c>
      <c r="B73" s="39" t="s">
        <v>254</v>
      </c>
      <c r="C73" s="27" t="s">
        <v>255</v>
      </c>
      <c r="D73" s="28" t="s">
        <v>256</v>
      </c>
      <c r="E73" s="29">
        <v>15</v>
      </c>
      <c r="F73" s="30" t="s">
        <v>257</v>
      </c>
      <c r="G73" s="40">
        <f t="shared" ref="G73:G90" si="13">SUM(H73+J73+L73)</f>
        <v>0</v>
      </c>
      <c r="H73" s="36"/>
      <c r="I73" s="35">
        <f t="shared" si="11"/>
        <v>0</v>
      </c>
      <c r="J73" s="36"/>
      <c r="K73" s="37">
        <f t="shared" si="11"/>
        <v>0</v>
      </c>
      <c r="L73" s="36"/>
      <c r="M73" s="37">
        <f t="shared" si="12"/>
        <v>0</v>
      </c>
    </row>
    <row r="74" spans="1:13" ht="15" x14ac:dyDescent="0.3">
      <c r="A74" s="38" t="s">
        <v>258</v>
      </c>
      <c r="B74" s="26" t="s">
        <v>259</v>
      </c>
      <c r="C74" s="27" t="s">
        <v>260</v>
      </c>
      <c r="D74" s="28" t="s">
        <v>261</v>
      </c>
      <c r="E74" s="29">
        <v>12</v>
      </c>
      <c r="F74" s="30" t="s">
        <v>262</v>
      </c>
      <c r="G74" s="40">
        <f t="shared" si="13"/>
        <v>0</v>
      </c>
      <c r="H74" s="36"/>
      <c r="I74" s="35">
        <f t="shared" si="11"/>
        <v>0</v>
      </c>
      <c r="J74" s="36"/>
      <c r="K74" s="37">
        <f t="shared" si="11"/>
        <v>0</v>
      </c>
      <c r="L74" s="36"/>
      <c r="M74" s="37">
        <f t="shared" si="12"/>
        <v>0</v>
      </c>
    </row>
    <row r="75" spans="1:13" ht="15" x14ac:dyDescent="0.3">
      <c r="A75" s="38" t="s">
        <v>263</v>
      </c>
      <c r="B75" s="39" t="s">
        <v>264</v>
      </c>
      <c r="C75" s="42" t="s">
        <v>265</v>
      </c>
      <c r="D75" s="73" t="s">
        <v>235</v>
      </c>
      <c r="E75" s="74">
        <v>10</v>
      </c>
      <c r="F75" s="30" t="s">
        <v>266</v>
      </c>
      <c r="G75" s="40">
        <f t="shared" si="13"/>
        <v>0</v>
      </c>
      <c r="H75" s="36"/>
      <c r="I75" s="35">
        <f t="shared" si="11"/>
        <v>0</v>
      </c>
      <c r="J75" s="36"/>
      <c r="K75" s="37">
        <f t="shared" si="11"/>
        <v>0</v>
      </c>
      <c r="L75" s="36"/>
      <c r="M75" s="37">
        <f t="shared" si="12"/>
        <v>0</v>
      </c>
    </row>
    <row r="76" spans="1:13" ht="20" x14ac:dyDescent="0.3">
      <c r="A76" s="66" t="s">
        <v>215</v>
      </c>
      <c r="B76" s="67" t="s">
        <v>267</v>
      </c>
      <c r="C76" s="68"/>
      <c r="D76" s="69"/>
      <c r="E76" s="69"/>
      <c r="F76" s="70"/>
      <c r="G76" s="46">
        <f t="shared" si="13"/>
        <v>0</v>
      </c>
      <c r="H76" s="75">
        <f t="shared" ref="H76:M76" si="14">SUM(H77:H78)</f>
        <v>0</v>
      </c>
      <c r="I76" s="72">
        <f t="shared" si="14"/>
        <v>0</v>
      </c>
      <c r="J76" s="75">
        <f t="shared" si="14"/>
        <v>0</v>
      </c>
      <c r="K76" s="72">
        <f t="shared" si="14"/>
        <v>0</v>
      </c>
      <c r="L76" s="75">
        <f t="shared" si="14"/>
        <v>0</v>
      </c>
      <c r="M76" s="72">
        <f t="shared" si="14"/>
        <v>0</v>
      </c>
    </row>
    <row r="77" spans="1:13" ht="15" x14ac:dyDescent="0.3">
      <c r="A77" s="76" t="s">
        <v>268</v>
      </c>
      <c r="B77" s="26" t="s">
        <v>269</v>
      </c>
      <c r="C77" s="42" t="s">
        <v>270</v>
      </c>
      <c r="D77" s="28" t="s">
        <v>271</v>
      </c>
      <c r="E77" s="29">
        <v>38</v>
      </c>
      <c r="F77" s="30" t="s">
        <v>272</v>
      </c>
      <c r="G77" s="40">
        <f t="shared" si="13"/>
        <v>0</v>
      </c>
      <c r="H77" s="36"/>
      <c r="I77" s="35">
        <f t="shared" ref="I77:K78" si="15">SUM(H77*$E77)</f>
        <v>0</v>
      </c>
      <c r="J77" s="36"/>
      <c r="K77" s="37">
        <f t="shared" si="15"/>
        <v>0</v>
      </c>
      <c r="L77" s="36"/>
      <c r="M77" s="37">
        <f t="shared" ref="M77:M78" si="16">SUM(L77*$E77)</f>
        <v>0</v>
      </c>
    </row>
    <row r="78" spans="1:13" ht="15.5" thickBot="1" x14ac:dyDescent="0.35">
      <c r="A78" s="76" t="s">
        <v>273</v>
      </c>
      <c r="B78" s="26" t="s">
        <v>274</v>
      </c>
      <c r="C78" s="42" t="s">
        <v>275</v>
      </c>
      <c r="D78" s="28" t="s">
        <v>271</v>
      </c>
      <c r="E78" s="29">
        <v>38</v>
      </c>
      <c r="F78" s="30" t="s">
        <v>116</v>
      </c>
      <c r="G78" s="40">
        <f t="shared" si="13"/>
        <v>0</v>
      </c>
      <c r="H78" s="36"/>
      <c r="I78" s="35">
        <f t="shared" si="15"/>
        <v>0</v>
      </c>
      <c r="J78" s="36"/>
      <c r="K78" s="37">
        <f t="shared" si="15"/>
        <v>0</v>
      </c>
      <c r="L78" s="36"/>
      <c r="M78" s="37">
        <f t="shared" si="16"/>
        <v>0</v>
      </c>
    </row>
    <row r="79" spans="1:13" ht="32.5" customHeight="1" x14ac:dyDescent="0.3">
      <c r="A79" s="77" t="s">
        <v>276</v>
      </c>
      <c r="B79" s="78"/>
      <c r="C79" s="79"/>
      <c r="D79" s="45"/>
      <c r="E79" s="80"/>
      <c r="F79" s="81"/>
      <c r="G79" s="82">
        <f t="shared" si="13"/>
        <v>0</v>
      </c>
      <c r="H79" s="83">
        <f t="shared" ref="H79:M79" si="17">SUM(H64+H76+H61+H59+H41+H8)</f>
        <v>0</v>
      </c>
      <c r="I79" s="84">
        <f t="shared" si="17"/>
        <v>0</v>
      </c>
      <c r="J79" s="83">
        <f t="shared" si="17"/>
        <v>0</v>
      </c>
      <c r="K79" s="84">
        <f t="shared" si="17"/>
        <v>0</v>
      </c>
      <c r="L79" s="83">
        <f t="shared" si="17"/>
        <v>0</v>
      </c>
      <c r="M79" s="84">
        <f t="shared" si="17"/>
        <v>0</v>
      </c>
    </row>
    <row r="80" spans="1:13" ht="8" customHeight="1" x14ac:dyDescent="0.3">
      <c r="A80" s="86"/>
      <c r="B80" s="87"/>
      <c r="C80" s="88"/>
      <c r="D80" s="85"/>
      <c r="E80" s="89"/>
      <c r="F80" s="90"/>
      <c r="G80" s="91">
        <f t="shared" si="13"/>
        <v>0</v>
      </c>
      <c r="H80" s="85"/>
      <c r="I80" s="92"/>
      <c r="J80" s="85"/>
      <c r="K80" s="93"/>
      <c r="L80" s="85"/>
      <c r="M80" s="93"/>
    </row>
    <row r="81" spans="1:15" ht="40" x14ac:dyDescent="0.3">
      <c r="A81" s="17" t="s">
        <v>277</v>
      </c>
      <c r="B81" s="94"/>
      <c r="C81" s="95"/>
      <c r="D81" s="96"/>
      <c r="E81" s="96"/>
      <c r="F81" s="97"/>
      <c r="G81" s="46">
        <f t="shared" si="13"/>
        <v>0</v>
      </c>
      <c r="H81" s="98">
        <f t="shared" ref="H81:M81" si="18">SUM(H82:H85)</f>
        <v>0</v>
      </c>
      <c r="I81" s="99">
        <f>SUM(I82:I85)</f>
        <v>0</v>
      </c>
      <c r="J81" s="98">
        <f t="shared" si="18"/>
        <v>0</v>
      </c>
      <c r="K81" s="99">
        <f>SUM(K82:K85)</f>
        <v>0</v>
      </c>
      <c r="L81" s="98">
        <f t="shared" si="18"/>
        <v>0</v>
      </c>
      <c r="M81" s="99">
        <f t="shared" si="18"/>
        <v>0</v>
      </c>
    </row>
    <row r="82" spans="1:15" ht="15" x14ac:dyDescent="0.3">
      <c r="A82" s="200" t="s">
        <v>278</v>
      </c>
      <c r="B82" s="200"/>
      <c r="C82" s="100"/>
      <c r="D82" s="101" t="s">
        <v>279</v>
      </c>
      <c r="E82" s="102">
        <v>1</v>
      </c>
      <c r="F82" s="103" t="s">
        <v>280</v>
      </c>
      <c r="G82" s="104">
        <f t="shared" si="13"/>
        <v>0</v>
      </c>
      <c r="H82" s="64"/>
      <c r="I82" s="35">
        <f>SUM(H82*$E82)</f>
        <v>0</v>
      </c>
      <c r="J82" s="64"/>
      <c r="K82" s="37">
        <f>SUM(J82*$E82)</f>
        <v>0</v>
      </c>
      <c r="L82" s="64"/>
      <c r="M82" s="37">
        <f>SUM(L82*$E82)</f>
        <v>0</v>
      </c>
    </row>
    <row r="83" spans="1:15" ht="15" x14ac:dyDescent="0.3">
      <c r="A83" s="200" t="s">
        <v>278</v>
      </c>
      <c r="B83" s="200"/>
      <c r="C83" s="100"/>
      <c r="D83" s="101" t="s">
        <v>279</v>
      </c>
      <c r="E83" s="102">
        <v>1.5</v>
      </c>
      <c r="F83" s="103" t="s">
        <v>281</v>
      </c>
      <c r="G83" s="104">
        <f t="shared" si="13"/>
        <v>0</v>
      </c>
      <c r="H83" s="64"/>
      <c r="I83" s="35">
        <f t="shared" ref="I83:K85" si="19">SUM(H83*$E83)</f>
        <v>0</v>
      </c>
      <c r="J83" s="64"/>
      <c r="K83" s="37">
        <f t="shared" si="19"/>
        <v>0</v>
      </c>
      <c r="L83" s="64"/>
      <c r="M83" s="37">
        <f t="shared" ref="M83:M85" si="20">SUM(L83*$E83)</f>
        <v>0</v>
      </c>
    </row>
    <row r="84" spans="1:15" ht="15" x14ac:dyDescent="0.3">
      <c r="A84" s="200" t="s">
        <v>282</v>
      </c>
      <c r="B84" s="200"/>
      <c r="C84" s="105"/>
      <c r="D84" s="101" t="s">
        <v>279</v>
      </c>
      <c r="E84" s="102">
        <v>1.5</v>
      </c>
      <c r="F84" s="103" t="s">
        <v>283</v>
      </c>
      <c r="G84" s="104">
        <f t="shared" si="13"/>
        <v>0</v>
      </c>
      <c r="H84" s="64"/>
      <c r="I84" s="35">
        <f t="shared" si="19"/>
        <v>0</v>
      </c>
      <c r="J84" s="64"/>
      <c r="K84" s="37">
        <f t="shared" si="19"/>
        <v>0</v>
      </c>
      <c r="L84" s="64"/>
      <c r="M84" s="37">
        <f t="shared" si="20"/>
        <v>0</v>
      </c>
    </row>
    <row r="85" spans="1:15" ht="15" x14ac:dyDescent="0.3">
      <c r="A85" s="200" t="s">
        <v>284</v>
      </c>
      <c r="B85" s="200"/>
      <c r="C85" s="105"/>
      <c r="D85" s="101" t="s">
        <v>279</v>
      </c>
      <c r="E85" s="102">
        <v>23.5</v>
      </c>
      <c r="F85" s="103" t="s">
        <v>285</v>
      </c>
      <c r="G85" s="106">
        <f t="shared" si="13"/>
        <v>0</v>
      </c>
      <c r="H85" s="107"/>
      <c r="I85" s="35">
        <f t="shared" si="19"/>
        <v>0</v>
      </c>
      <c r="J85" s="107"/>
      <c r="K85" s="37">
        <f t="shared" si="19"/>
        <v>0</v>
      </c>
      <c r="L85" s="107"/>
      <c r="M85" s="37">
        <f t="shared" si="20"/>
        <v>0</v>
      </c>
    </row>
    <row r="86" spans="1:15" ht="20.5" x14ac:dyDescent="0.45">
      <c r="B86" s="78"/>
      <c r="C86" s="109"/>
      <c r="D86" s="110" t="s">
        <v>286</v>
      </c>
      <c r="E86" s="80"/>
      <c r="F86" s="81"/>
      <c r="G86" s="111">
        <f t="shared" si="13"/>
        <v>0</v>
      </c>
      <c r="H86" s="112"/>
      <c r="I86" s="113">
        <f>SUM(I81+I79)</f>
        <v>0</v>
      </c>
      <c r="J86" s="112"/>
      <c r="K86" s="114">
        <f>SUM(K81+K79)</f>
        <v>0</v>
      </c>
      <c r="L86" s="112"/>
      <c r="M86" s="114">
        <f>SUM(M81+M79)</f>
        <v>0</v>
      </c>
    </row>
    <row r="87" spans="1:15" s="115" customFormat="1" ht="20" x14ac:dyDescent="0.4">
      <c r="A87" s="116"/>
      <c r="B87" s="94"/>
      <c r="C87" s="78"/>
      <c r="D87" s="117" t="s">
        <v>287</v>
      </c>
      <c r="E87" s="83"/>
      <c r="F87" s="21"/>
      <c r="G87" s="111">
        <f t="shared" si="13"/>
        <v>0</v>
      </c>
      <c r="H87" s="118"/>
      <c r="I87" s="119">
        <f>SUM(I86)*0.1</f>
        <v>0</v>
      </c>
      <c r="J87" s="118"/>
      <c r="K87" s="120">
        <f>SUM(K86)*0.1</f>
        <v>0</v>
      </c>
      <c r="L87" s="118"/>
      <c r="M87" s="120">
        <f>SUM(M86)*0.1</f>
        <v>0</v>
      </c>
    </row>
    <row r="88" spans="1:15" s="115" customFormat="1" ht="20" x14ac:dyDescent="0.4">
      <c r="A88" s="116"/>
      <c r="B88" s="94"/>
      <c r="C88" s="78"/>
      <c r="D88" s="121" t="s">
        <v>288</v>
      </c>
      <c r="E88" s="83"/>
      <c r="F88" s="21"/>
      <c r="G88" s="111">
        <f t="shared" si="13"/>
        <v>0</v>
      </c>
      <c r="H88" s="118"/>
      <c r="I88" s="119">
        <f>SUM(I86+I87)*0.05</f>
        <v>0</v>
      </c>
      <c r="J88" s="118"/>
      <c r="K88" s="120">
        <f>SUM(K86+K87)*0.05</f>
        <v>0</v>
      </c>
      <c r="L88" s="118"/>
      <c r="M88" s="120">
        <f>SUM(M86+M87)*0.05</f>
        <v>0</v>
      </c>
    </row>
    <row r="89" spans="1:15" s="115" customFormat="1" ht="20" x14ac:dyDescent="0.4">
      <c r="A89" s="122" t="s">
        <v>289</v>
      </c>
      <c r="B89" s="94"/>
      <c r="C89" s="78"/>
      <c r="D89" s="121" t="s">
        <v>290</v>
      </c>
      <c r="E89" s="83"/>
      <c r="F89" s="21"/>
      <c r="G89" s="111">
        <f t="shared" si="13"/>
        <v>0</v>
      </c>
      <c r="H89" s="118"/>
      <c r="I89" s="123">
        <f>SUM(I87+I86)*0.09975</f>
        <v>0</v>
      </c>
      <c r="J89" s="118"/>
      <c r="K89" s="124">
        <f>SUM(K87+K86)*0.09975</f>
        <v>0</v>
      </c>
      <c r="L89" s="118"/>
      <c r="M89" s="124">
        <f>SUM(M86+M9)*0.09975</f>
        <v>0</v>
      </c>
    </row>
    <row r="90" spans="1:15" s="125" customFormat="1" ht="20" x14ac:dyDescent="0.35">
      <c r="A90" s="108"/>
      <c r="B90" s="94"/>
      <c r="C90" s="78"/>
      <c r="D90" s="126" t="s">
        <v>291</v>
      </c>
      <c r="E90" s="83"/>
      <c r="F90" s="21"/>
      <c r="G90" s="111">
        <f t="shared" si="13"/>
        <v>0</v>
      </c>
      <c r="H90" s="127"/>
      <c r="I90" s="128">
        <f>SUM(I86:I89)</f>
        <v>0</v>
      </c>
      <c r="J90" s="127"/>
      <c r="K90" s="124">
        <f>SUM(K86:K89)</f>
        <v>0</v>
      </c>
      <c r="L90" s="127"/>
      <c r="M90" s="124">
        <f>SUM(M86:M89)</f>
        <v>0</v>
      </c>
    </row>
    <row r="91" spans="1:15" ht="15.5" x14ac:dyDescent="0.3">
      <c r="A91" s="182"/>
    </row>
    <row r="92" spans="1:15" ht="15.5" x14ac:dyDescent="0.3">
      <c r="A92" s="182"/>
    </row>
    <row r="93" spans="1:15" ht="15.5" x14ac:dyDescent="0.3">
      <c r="A93" s="182"/>
    </row>
    <row r="94" spans="1:15" ht="70" customHeight="1" x14ac:dyDescent="0.3">
      <c r="A94" s="215" t="s">
        <v>292</v>
      </c>
      <c r="B94" s="215"/>
      <c r="C94" s="215"/>
      <c r="D94" s="215"/>
      <c r="E94" s="215"/>
      <c r="F94" s="129"/>
      <c r="G94" s="130"/>
      <c r="H94" s="131"/>
      <c r="I94" s="132"/>
      <c r="J94" s="131"/>
      <c r="K94" s="133"/>
      <c r="L94" s="131"/>
      <c r="M94" s="133"/>
      <c r="N94" s="125"/>
      <c r="O94" s="125"/>
    </row>
    <row r="95" spans="1:15" ht="35.5" x14ac:dyDescent="0.3">
      <c r="A95" s="134" t="s">
        <v>5</v>
      </c>
      <c r="B95" s="135" t="s">
        <v>6</v>
      </c>
      <c r="C95" s="136" t="s">
        <v>7</v>
      </c>
      <c r="D95" s="137" t="s">
        <v>293</v>
      </c>
      <c r="E95" s="138" t="s">
        <v>294</v>
      </c>
      <c r="F95" s="139" t="s">
        <v>295</v>
      </c>
      <c r="G95" s="140" t="s">
        <v>296</v>
      </c>
      <c r="H95" s="141">
        <f>H30</f>
        <v>0</v>
      </c>
      <c r="I95" s="142"/>
      <c r="J95" s="141">
        <f>J30</f>
        <v>0</v>
      </c>
      <c r="K95" s="143"/>
      <c r="L95" s="141">
        <f>L30</f>
        <v>0</v>
      </c>
      <c r="M95" s="143"/>
    </row>
    <row r="96" spans="1:15" ht="20" x14ac:dyDescent="0.3">
      <c r="A96" s="144" t="s">
        <v>13</v>
      </c>
      <c r="B96" s="145" t="s">
        <v>297</v>
      </c>
      <c r="C96" s="146"/>
      <c r="D96" s="147"/>
      <c r="E96" s="148"/>
      <c r="F96" s="149"/>
      <c r="G96" s="150">
        <f>SUM(H96+J96+L96)</f>
        <v>0</v>
      </c>
      <c r="H96" s="151">
        <f>SUM(H97:H98)</f>
        <v>0</v>
      </c>
      <c r="I96" s="152"/>
      <c r="J96" s="151">
        <f>SUM(J97:J98)</f>
        <v>0</v>
      </c>
      <c r="K96" s="153"/>
      <c r="L96" s="151">
        <f>SUM(L97:L98)</f>
        <v>0</v>
      </c>
      <c r="M96" s="153"/>
    </row>
    <row r="97" spans="1:15" x14ac:dyDescent="0.3">
      <c r="A97" s="38" t="s">
        <v>37</v>
      </c>
      <c r="B97" s="26" t="s">
        <v>38</v>
      </c>
      <c r="C97" s="27" t="s">
        <v>39</v>
      </c>
      <c r="D97" s="154"/>
      <c r="E97" s="155"/>
      <c r="F97" s="28" t="s">
        <v>40</v>
      </c>
      <c r="G97" s="156">
        <f t="shared" ref="G97:G105" si="21">SUM(H97+J97+L97)</f>
        <v>0</v>
      </c>
      <c r="H97" s="64"/>
      <c r="I97" s="157"/>
      <c r="J97" s="64"/>
      <c r="K97" s="158"/>
      <c r="L97" s="64"/>
      <c r="M97" s="158"/>
    </row>
    <row r="98" spans="1:15" x14ac:dyDescent="0.3">
      <c r="A98" s="38" t="s">
        <v>113</v>
      </c>
      <c r="B98" s="26" t="s">
        <v>114</v>
      </c>
      <c r="C98" s="159" t="s">
        <v>115</v>
      </c>
      <c r="D98" s="160"/>
      <c r="E98" s="161"/>
      <c r="F98" s="28" t="s">
        <v>116</v>
      </c>
      <c r="G98" s="156">
        <f t="shared" si="21"/>
        <v>0</v>
      </c>
      <c r="H98" s="64"/>
      <c r="I98" s="157"/>
      <c r="J98" s="64"/>
      <c r="K98" s="158"/>
      <c r="L98" s="64"/>
      <c r="M98" s="158"/>
    </row>
    <row r="99" spans="1:15" ht="20" x14ac:dyDescent="0.3">
      <c r="A99" s="144" t="s">
        <v>207</v>
      </c>
      <c r="B99" s="162" t="s">
        <v>208</v>
      </c>
      <c r="C99" s="163"/>
      <c r="D99" s="147"/>
      <c r="E99" s="164"/>
      <c r="F99" s="165"/>
      <c r="G99" s="166">
        <f t="shared" si="21"/>
        <v>0</v>
      </c>
      <c r="H99" s="151">
        <f>SUM(H100:H104)</f>
        <v>0</v>
      </c>
      <c r="I99" s="152"/>
      <c r="J99" s="151">
        <f>SUM(J100:J104)</f>
        <v>0</v>
      </c>
      <c r="K99" s="153"/>
      <c r="L99" s="151">
        <f>SUM(L100:L104)</f>
        <v>0</v>
      </c>
      <c r="M99" s="153"/>
    </row>
    <row r="100" spans="1:15" ht="15.5" x14ac:dyDescent="0.3">
      <c r="A100" s="167" t="s">
        <v>298</v>
      </c>
      <c r="B100" s="26" t="s">
        <v>299</v>
      </c>
      <c r="C100" s="168" t="s">
        <v>300</v>
      </c>
      <c r="D100" s="169" t="s">
        <v>301</v>
      </c>
      <c r="E100" s="170"/>
      <c r="F100" s="28" t="s">
        <v>302</v>
      </c>
      <c r="G100" s="171">
        <f t="shared" si="21"/>
        <v>0</v>
      </c>
      <c r="H100" s="172"/>
      <c r="I100" s="157"/>
      <c r="J100" s="172"/>
      <c r="K100" s="158"/>
      <c r="L100" s="172"/>
      <c r="M100" s="158"/>
    </row>
    <row r="101" spans="1:15" ht="15.5" x14ac:dyDescent="0.3">
      <c r="A101" s="167" t="s">
        <v>303</v>
      </c>
      <c r="B101" s="26" t="s">
        <v>304</v>
      </c>
      <c r="C101" s="168" t="s">
        <v>305</v>
      </c>
      <c r="D101" s="173" t="s">
        <v>306</v>
      </c>
      <c r="E101" s="174"/>
      <c r="F101" s="28" t="s">
        <v>307</v>
      </c>
      <c r="G101" s="175">
        <f t="shared" si="21"/>
        <v>0</v>
      </c>
      <c r="H101" s="172"/>
      <c r="I101" s="157"/>
      <c r="J101" s="172"/>
      <c r="K101" s="158"/>
      <c r="L101" s="172"/>
      <c r="M101" s="158"/>
    </row>
    <row r="102" spans="1:15" ht="15.5" x14ac:dyDescent="0.3">
      <c r="A102" s="167" t="s">
        <v>308</v>
      </c>
      <c r="B102" s="26" t="s">
        <v>309</v>
      </c>
      <c r="C102" s="168" t="s">
        <v>310</v>
      </c>
      <c r="D102" s="169" t="s">
        <v>311</v>
      </c>
      <c r="E102" s="174"/>
      <c r="F102" s="28" t="s">
        <v>312</v>
      </c>
      <c r="G102" s="175">
        <f t="shared" si="21"/>
        <v>0</v>
      </c>
      <c r="H102" s="172"/>
      <c r="I102" s="157"/>
      <c r="J102" s="172"/>
      <c r="K102" s="158"/>
      <c r="L102" s="172"/>
      <c r="M102" s="158"/>
    </row>
    <row r="103" spans="1:15" ht="15.5" x14ac:dyDescent="0.3">
      <c r="A103" s="176" t="s">
        <v>313</v>
      </c>
      <c r="B103" s="26" t="s">
        <v>314</v>
      </c>
      <c r="C103" s="168" t="s">
        <v>315</v>
      </c>
      <c r="D103" s="169" t="s">
        <v>316</v>
      </c>
      <c r="E103" s="174"/>
      <c r="F103" s="60" t="s">
        <v>317</v>
      </c>
      <c r="G103" s="175">
        <f t="shared" si="21"/>
        <v>0</v>
      </c>
      <c r="H103" s="172"/>
      <c r="I103" s="157"/>
      <c r="J103" s="172"/>
      <c r="K103" s="158"/>
      <c r="L103" s="172"/>
      <c r="M103" s="158"/>
    </row>
    <row r="104" spans="1:15" ht="15.5" x14ac:dyDescent="0.3">
      <c r="A104" s="176" t="s">
        <v>318</v>
      </c>
      <c r="B104" s="26" t="s">
        <v>319</v>
      </c>
      <c r="C104" s="168" t="s">
        <v>320</v>
      </c>
      <c r="D104" s="169" t="s">
        <v>321</v>
      </c>
      <c r="E104" s="174"/>
      <c r="F104" s="28" t="s">
        <v>322</v>
      </c>
      <c r="G104" s="175">
        <f t="shared" si="21"/>
        <v>0</v>
      </c>
      <c r="H104" s="172"/>
      <c r="I104" s="157"/>
      <c r="J104" s="172"/>
      <c r="K104" s="158"/>
      <c r="L104" s="172"/>
      <c r="M104" s="158"/>
    </row>
    <row r="105" spans="1:15" ht="40.5" customHeight="1" x14ac:dyDescent="0.4">
      <c r="A105" s="197" t="s">
        <v>323</v>
      </c>
      <c r="B105" s="197"/>
      <c r="C105" s="177"/>
      <c r="D105" s="45"/>
      <c r="E105" s="83"/>
      <c r="F105" s="45"/>
      <c r="G105" s="178">
        <f t="shared" si="21"/>
        <v>0</v>
      </c>
      <c r="H105" s="178">
        <f>H99+H96</f>
        <v>0</v>
      </c>
      <c r="I105" s="179"/>
      <c r="J105" s="178">
        <f>J99+J96</f>
        <v>0</v>
      </c>
      <c r="K105" s="180"/>
      <c r="L105" s="178">
        <f>L99+L96</f>
        <v>0</v>
      </c>
      <c r="M105" s="180"/>
      <c r="N105" s="181">
        <f>SUM(H105:M105)</f>
        <v>0</v>
      </c>
      <c r="O105" s="181"/>
    </row>
    <row r="106" spans="1:15" ht="61.5" customHeight="1" x14ac:dyDescent="0.3"/>
  </sheetData>
  <mergeCells count="27">
    <mergeCell ref="A84:B84"/>
    <mergeCell ref="A85:B85"/>
    <mergeCell ref="A94:E94"/>
    <mergeCell ref="A105:B105"/>
    <mergeCell ref="C5:G5"/>
    <mergeCell ref="H5:I5"/>
    <mergeCell ref="J5:K5"/>
    <mergeCell ref="L5:M5"/>
    <mergeCell ref="A82:B82"/>
    <mergeCell ref="A83:B83"/>
    <mergeCell ref="A1:B5"/>
    <mergeCell ref="C1:G1"/>
    <mergeCell ref="H1:I1"/>
    <mergeCell ref="J1:K1"/>
    <mergeCell ref="L1:M1"/>
    <mergeCell ref="C2:G2"/>
    <mergeCell ref="H2:I2"/>
    <mergeCell ref="J2:K2"/>
    <mergeCell ref="L2:M2"/>
    <mergeCell ref="H3:I3"/>
    <mergeCell ref="J3:K3"/>
    <mergeCell ref="L3:M3"/>
    <mergeCell ref="C4:G4"/>
    <mergeCell ref="H4:I4"/>
    <mergeCell ref="J4:K4"/>
    <mergeCell ref="L4:M4"/>
    <mergeCell ref="C3:G3"/>
  </mergeCells>
  <hyperlinks>
    <hyperlink ref="D100" r:id="rId1" xr:uid="{119CE75F-6B03-4C20-A9CF-29DC3BA5737C}"/>
    <hyperlink ref="D101" r:id="rId2" xr:uid="{B1392EC2-3826-4A06-B4CE-25D11144E61A}"/>
    <hyperlink ref="D102" r:id="rId3" xr:uid="{0CE782F2-F459-4C76-B0B5-4A71893182D5}"/>
    <hyperlink ref="D103" r:id="rId4" xr:uid="{362EA11F-87AC-49C6-814F-508774BBE81D}"/>
    <hyperlink ref="D104" r:id="rId5" xr:uid="{9C015950-52FF-4CC6-BA06-C0059961DBCC}"/>
  </hyperlinks>
  <pageMargins left="0.25" right="0.25" top="0.75" bottom="0.75" header="0.3" footer="0.3"/>
  <pageSetup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2021</vt:lpstr>
      <vt:lpstr>'Liste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2021-02-16T20:26:02Z</dcterms:created>
  <dcterms:modified xsi:type="dcterms:W3CDTF">2021-02-23T13:38:51Z</dcterms:modified>
</cp:coreProperties>
</file>